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aleja\Desktop\"/>
    </mc:Choice>
  </mc:AlternateContent>
  <xr:revisionPtr revIDLastSave="0" documentId="8_{1F039BDA-4B6D-4404-9D44-75C2B6F51549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Inicio" sheetId="1" r:id="rId1"/>
    <sheet name="Dashboard" sheetId="2" r:id="rId2"/>
    <sheet name="Ingresos" sheetId="3" r:id="rId3"/>
    <sheet name="Gastos" sheetId="4" r:id="rId4"/>
    <sheet name="Presupuesto mensual" sheetId="5" r:id="rId5"/>
    <sheet name="Objetivos ahorro" sheetId="6" r:id="rId6"/>
    <sheet name="Fondo emergencia" sheetId="7" r:id="rId7"/>
    <sheet name="Simulador alquiler" sheetId="8" r:id="rId8"/>
    <sheet name="Simulador mudanza" sheetId="9" r:id="rId9"/>
    <sheet name="Solo vs compartir" sheetId="10" r:id="rId10"/>
    <sheet name="Configuración" sheetId="11" r:id="rId11"/>
  </sheet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10" l="1"/>
  <c r="E8" i="10"/>
  <c r="E7" i="10"/>
  <c r="E6" i="10"/>
  <c r="E8" i="9"/>
  <c r="E7" i="9"/>
  <c r="E6" i="9"/>
  <c r="E9" i="8"/>
  <c r="E8" i="8"/>
  <c r="E7" i="8"/>
  <c r="E6" i="8"/>
  <c r="E6" i="7"/>
  <c r="E7" i="7" s="1"/>
  <c r="E8" i="7" s="1"/>
  <c r="D9" i="6"/>
  <c r="F9" i="6" s="1"/>
  <c r="J28" i="2" s="1"/>
  <c r="D8" i="6"/>
  <c r="F8" i="6" s="1"/>
  <c r="J27" i="2" s="1"/>
  <c r="D7" i="6"/>
  <c r="F7" i="6" s="1"/>
  <c r="J26" i="2" s="1"/>
  <c r="F6" i="6"/>
  <c r="D6" i="6"/>
  <c r="C16" i="5"/>
  <c r="D16" i="5" s="1"/>
  <c r="E16" i="5" s="1"/>
  <c r="C15" i="5"/>
  <c r="D15" i="5" s="1"/>
  <c r="E15" i="5" s="1"/>
  <c r="E14" i="5"/>
  <c r="D14" i="5"/>
  <c r="C14" i="5"/>
  <c r="C13" i="5"/>
  <c r="D13" i="5" s="1"/>
  <c r="E13" i="5" s="1"/>
  <c r="C12" i="5"/>
  <c r="D12" i="5" s="1"/>
  <c r="E12" i="5" s="1"/>
  <c r="C11" i="5"/>
  <c r="D11" i="5" s="1"/>
  <c r="E11" i="5" s="1"/>
  <c r="C10" i="5"/>
  <c r="D23" i="2" s="1"/>
  <c r="C9" i="5"/>
  <c r="D9" i="5" s="1"/>
  <c r="E9" i="5" s="1"/>
  <c r="C8" i="5"/>
  <c r="D21" i="2" s="1"/>
  <c r="C7" i="5"/>
  <c r="D7" i="5" s="1"/>
  <c r="E7" i="5" s="1"/>
  <c r="C6" i="5"/>
  <c r="D6" i="5" s="1"/>
  <c r="E6" i="5" s="1"/>
  <c r="G41" i="2"/>
  <c r="F41" i="2"/>
  <c r="E41" i="2"/>
  <c r="D41" i="2"/>
  <c r="C41" i="2"/>
  <c r="B41" i="2"/>
  <c r="G40" i="2"/>
  <c r="F40" i="2"/>
  <c r="E40" i="2"/>
  <c r="D40" i="2"/>
  <c r="C40" i="2"/>
  <c r="B40" i="2"/>
  <c r="G39" i="2"/>
  <c r="F39" i="2"/>
  <c r="E39" i="2"/>
  <c r="D39" i="2"/>
  <c r="C39" i="2"/>
  <c r="B39" i="2"/>
  <c r="G38" i="2"/>
  <c r="F38" i="2"/>
  <c r="E38" i="2"/>
  <c r="D38" i="2"/>
  <c r="C38" i="2"/>
  <c r="B38" i="2"/>
  <c r="G37" i="2"/>
  <c r="F37" i="2"/>
  <c r="E37" i="2"/>
  <c r="D37" i="2"/>
  <c r="C37" i="2"/>
  <c r="B37" i="2"/>
  <c r="G36" i="2"/>
  <c r="F36" i="2"/>
  <c r="E36" i="2"/>
  <c r="D36" i="2"/>
  <c r="C36" i="2"/>
  <c r="B36" i="2"/>
  <c r="G35" i="2"/>
  <c r="F35" i="2"/>
  <c r="E35" i="2"/>
  <c r="D35" i="2"/>
  <c r="C35" i="2"/>
  <c r="B35" i="2"/>
  <c r="G34" i="2"/>
  <c r="F34" i="2"/>
  <c r="E34" i="2"/>
  <c r="D34" i="2"/>
  <c r="C34" i="2"/>
  <c r="B34" i="2"/>
  <c r="D29" i="2"/>
  <c r="C29" i="2"/>
  <c r="I28" i="2"/>
  <c r="K28" i="2" s="1"/>
  <c r="H28" i="2"/>
  <c r="N28" i="2" s="1"/>
  <c r="G28" i="2"/>
  <c r="C28" i="2"/>
  <c r="N27" i="2"/>
  <c r="H27" i="2"/>
  <c r="G27" i="2"/>
  <c r="D27" i="2"/>
  <c r="C27" i="2"/>
  <c r="I26" i="2"/>
  <c r="K26" i="2" s="1"/>
  <c r="H26" i="2"/>
  <c r="N26" i="2" s="1"/>
  <c r="G26" i="2"/>
  <c r="C26" i="2"/>
  <c r="N25" i="2"/>
  <c r="K25" i="2"/>
  <c r="J25" i="2"/>
  <c r="I25" i="2"/>
  <c r="H25" i="2"/>
  <c r="G25" i="2"/>
  <c r="D25" i="2"/>
  <c r="C25" i="2"/>
  <c r="C24" i="2"/>
  <c r="C23" i="2"/>
  <c r="C22" i="2"/>
  <c r="I21" i="2"/>
  <c r="J21" i="2" s="1"/>
  <c r="G21" i="2"/>
  <c r="L21" i="2" s="1"/>
  <c r="C21" i="2"/>
  <c r="O20" i="2"/>
  <c r="I20" i="2"/>
  <c r="K20" i="2" s="1"/>
  <c r="G20" i="2"/>
  <c r="L20" i="2" s="1"/>
  <c r="C20" i="2"/>
  <c r="O19" i="2"/>
  <c r="P19" i="2" s="1"/>
  <c r="L19" i="2"/>
  <c r="I19" i="2"/>
  <c r="J19" i="2" s="1"/>
  <c r="G19" i="2"/>
  <c r="K19" i="2" s="1"/>
  <c r="C19" i="2"/>
  <c r="O18" i="2"/>
  <c r="P18" i="2" s="1"/>
  <c r="L18" i="2"/>
  <c r="I18" i="2"/>
  <c r="J18" i="2" s="1"/>
  <c r="G18" i="2"/>
  <c r="H18" i="2" s="1"/>
  <c r="O17" i="2"/>
  <c r="I17" i="2"/>
  <c r="J17" i="2" s="1"/>
  <c r="G17" i="2"/>
  <c r="L17" i="2" s="1"/>
  <c r="O16" i="2"/>
  <c r="P16" i="2" s="1"/>
  <c r="L16" i="2"/>
  <c r="I16" i="2"/>
  <c r="J16" i="2" s="1"/>
  <c r="G16" i="2"/>
  <c r="H16" i="2" s="1"/>
  <c r="O15" i="2"/>
  <c r="I15" i="2"/>
  <c r="J15" i="2" s="1"/>
  <c r="G15" i="2"/>
  <c r="O14" i="2"/>
  <c r="P15" i="2" s="1"/>
  <c r="I14" i="2"/>
  <c r="J14" i="2" s="1"/>
  <c r="G14" i="2"/>
  <c r="H14" i="2" s="1"/>
  <c r="O13" i="2"/>
  <c r="I13" i="2"/>
  <c r="J13" i="2" s="1"/>
  <c r="G13" i="2"/>
  <c r="O12" i="2"/>
  <c r="I12" i="2"/>
  <c r="J12" i="2" s="1"/>
  <c r="G12" i="2"/>
  <c r="L12" i="2" s="1"/>
  <c r="O11" i="2"/>
  <c r="P11" i="2" s="1"/>
  <c r="I11" i="2"/>
  <c r="J11" i="2" s="1"/>
  <c r="G11" i="2"/>
  <c r="H19" i="2" s="1"/>
  <c r="O10" i="2"/>
  <c r="P13" i="2" s="1"/>
  <c r="L10" i="2"/>
  <c r="K10" i="2"/>
  <c r="I10" i="2"/>
  <c r="G10" i="2"/>
  <c r="H10" i="2" s="1"/>
  <c r="J4" i="2"/>
  <c r="D10" i="2" s="1"/>
  <c r="F4" i="2"/>
  <c r="K21" i="2" l="1"/>
  <c r="P10" i="2"/>
  <c r="D20" i="2"/>
  <c r="D26" i="2"/>
  <c r="D28" i="2"/>
  <c r="D8" i="5"/>
  <c r="E8" i="5" s="1"/>
  <c r="H20" i="2"/>
  <c r="D22" i="2"/>
  <c r="J10" i="2"/>
  <c r="H12" i="2"/>
  <c r="P17" i="2"/>
  <c r="H21" i="2"/>
  <c r="K12" i="2"/>
  <c r="K14" i="2"/>
  <c r="L14" i="2" s="1"/>
  <c r="K16" i="2"/>
  <c r="K18" i="2"/>
  <c r="H15" i="2"/>
  <c r="H17" i="2"/>
  <c r="D19" i="2"/>
  <c r="D24" i="2"/>
  <c r="D10" i="5"/>
  <c r="E10" i="5" s="1"/>
  <c r="H11" i="2"/>
  <c r="D13" i="2"/>
  <c r="P14" i="2"/>
  <c r="J20" i="2"/>
  <c r="H13" i="2"/>
  <c r="N4" i="2"/>
  <c r="K11" i="2"/>
  <c r="D9" i="2"/>
  <c r="L11" i="2"/>
  <c r="K13" i="2"/>
  <c r="L13" i="2" s="1"/>
  <c r="P20" i="2"/>
  <c r="K15" i="2"/>
  <c r="L15" i="2" s="1"/>
  <c r="K17" i="2"/>
  <c r="I27" i="2"/>
  <c r="K27" i="2" s="1"/>
  <c r="P12" i="2"/>
  <c r="D11" i="2" l="1"/>
  <c r="D14" i="2"/>
  <c r="D12" i="2"/>
</calcChain>
</file>

<file path=xl/sharedStrings.xml><?xml version="1.0" encoding="utf-8"?>
<sst xmlns="http://schemas.openxmlformats.org/spreadsheetml/2006/main" count="373" uniqueCount="164">
  <si>
    <t>Controla tu dinero en 30 días</t>
  </si>
  <si>
    <t>Plantilla premium de Analiza Tu Dinero para organizar ingresos, gastos, presupuesto, objetivos y simuladores cotidianos.</t>
  </si>
  <si>
    <t>Cómo usar la plantilla</t>
  </si>
  <si>
    <t>1</t>
  </si>
  <si>
    <t>Revisa la hoja Configuración y ajusta categorías si lo necesitas.</t>
  </si>
  <si>
    <t>2</t>
  </si>
  <si>
    <t>Registra tus ingresos en la hoja Ingresos.</t>
  </si>
  <si>
    <t>3</t>
  </si>
  <si>
    <t>Registra tus gastos en la hoja Gastos.</t>
  </si>
  <si>
    <t>4</t>
  </si>
  <si>
    <t>Elige el mes en el Dashboard y revisa el resumen.</t>
  </si>
  <si>
    <t>5</t>
  </si>
  <si>
    <t>Usa los simuladores para alquiler, mudanza, fondo de emergencia y vivir solo vs compartir.</t>
  </si>
  <si>
    <t>6</t>
  </si>
  <si>
    <t>Actualiza tus objetivos de ahorro y revisa el avance cada mes.</t>
  </si>
  <si>
    <t>Aviso importante: esta plantilla es una herramienta educativa y orientativa. No constituye asesoramiento financiero, fiscal, legal ni de inversión. Los resultados son estimaciones basadas en los datos introducidos por el usuario.</t>
  </si>
  <si>
    <t>Abril</t>
  </si>
  <si>
    <t>INGRESOS</t>
  </si>
  <si>
    <t>GASTOS</t>
  </si>
  <si>
    <t>DISPONIBLE</t>
  </si>
  <si>
    <t>Elige el mes</t>
  </si>
  <si>
    <t>SUMMARY</t>
  </si>
  <si>
    <t>INCOME &amp; EXPENSES</t>
  </si>
  <si>
    <t>GASTOS POR CATEGORÍA</t>
  </si>
  <si>
    <t>Ingresos</t>
  </si>
  <si>
    <t>Mes</t>
  </si>
  <si>
    <t>Barra ingresos</t>
  </si>
  <si>
    <t>Gastos</t>
  </si>
  <si>
    <t>Barra gastos</t>
  </si>
  <si>
    <t>Disponible</t>
  </si>
  <si>
    <t>% disp.</t>
  </si>
  <si>
    <t>Categoría</t>
  </si>
  <si>
    <t>Gasto</t>
  </si>
  <si>
    <t>Barra</t>
  </si>
  <si>
    <t>Enero</t>
  </si>
  <si>
    <t>Vivienda</t>
  </si>
  <si>
    <t>Febrero</t>
  </si>
  <si>
    <t>Alimentación</t>
  </si>
  <si>
    <t>% disponible</t>
  </si>
  <si>
    <t>Marzo</t>
  </si>
  <si>
    <t>Transporte</t>
  </si>
  <si>
    <t>Mayor gasto</t>
  </si>
  <si>
    <t>Suministros</t>
  </si>
  <si>
    <t>Estado</t>
  </si>
  <si>
    <t>Mayo</t>
  </si>
  <si>
    <t>Salud</t>
  </si>
  <si>
    <t>Junio</t>
  </si>
  <si>
    <t>Ocio</t>
  </si>
  <si>
    <t>Julio</t>
  </si>
  <si>
    <t>Ropa</t>
  </si>
  <si>
    <t>PRESUPUESTO POR CATEGORÍA</t>
  </si>
  <si>
    <t>Agosto</t>
  </si>
  <si>
    <t>Estudios</t>
  </si>
  <si>
    <t>Previsto</t>
  </si>
  <si>
    <t>Real</t>
  </si>
  <si>
    <t>Septiembre</t>
  </si>
  <si>
    <t>Deudas</t>
  </si>
  <si>
    <t>Octubre</t>
  </si>
  <si>
    <t>Ahorro</t>
  </si>
  <si>
    <t>Noviembre</t>
  </si>
  <si>
    <t>Otros</t>
  </si>
  <si>
    <t>Diciembre</t>
  </si>
  <si>
    <t>OBJETIVOS DE AHORRO</t>
  </si>
  <si>
    <t>Objetivo</t>
  </si>
  <si>
    <t>Objetivo €</t>
  </si>
  <si>
    <t>Actual €</t>
  </si>
  <si>
    <t>Pendiente €</t>
  </si>
  <si>
    <t>Mensual €</t>
  </si>
  <si>
    <t>Progreso</t>
  </si>
  <si>
    <t>Fondo emergencia</t>
  </si>
  <si>
    <t>Mudanza</t>
  </si>
  <si>
    <t>Formación</t>
  </si>
  <si>
    <t>Vacaciones</t>
  </si>
  <si>
    <t>TRANSACTIONS TRACKER</t>
  </si>
  <si>
    <t>Vista previa con datos de ejemplo. La plantilla no guarda datos ni realiza recomendaciones de inversión. Sustituye los datos de las hojas Ingresos y Gastos por los tuyos para usar el dashboard.</t>
  </si>
  <si>
    <t>Fecha</t>
  </si>
  <si>
    <t>Concepto</t>
  </si>
  <si>
    <t>Tipo</t>
  </si>
  <si>
    <t>Cantidad</t>
  </si>
  <si>
    <t>Nómina abril</t>
  </si>
  <si>
    <t>Nómina</t>
  </si>
  <si>
    <t>Propinas</t>
  </si>
  <si>
    <t>Nómina mayo</t>
  </si>
  <si>
    <t>Extra puntual</t>
  </si>
  <si>
    <t>Nómina junio</t>
  </si>
  <si>
    <t>Freelance pequeño</t>
  </si>
  <si>
    <t>Freelance</t>
  </si>
  <si>
    <t>Alquiler</t>
  </si>
  <si>
    <t>Necesario</t>
  </si>
  <si>
    <t>Supermercado</t>
  </si>
  <si>
    <t>Luz y agua</t>
  </si>
  <si>
    <t>Cena fuera</t>
  </si>
  <si>
    <t>Opcional</t>
  </si>
  <si>
    <t>Compra ropa</t>
  </si>
  <si>
    <t>Farmacia</t>
  </si>
  <si>
    <t>Curso online</t>
  </si>
  <si>
    <t>Otros gastos</t>
  </si>
  <si>
    <t>Presupuesto mensual</t>
  </si>
  <si>
    <t>Define tu presupuesto previsto por categoría y compáralo con el gasto real del mes seleccionado en el Dashboard.</t>
  </si>
  <si>
    <t>Presupuesto previsto</t>
  </si>
  <si>
    <t>Gasto real</t>
  </si>
  <si>
    <t>Diferencia</t>
  </si>
  <si>
    <t>Objetivos de ahorro</t>
  </si>
  <si>
    <t>Marca objetivos concretos y revisa cuánto queda pendiente. Esta hoja no calcula rentabilidades, solo ahorro directo.</t>
  </si>
  <si>
    <t>Cantidad objetivo</t>
  </si>
  <si>
    <t>Ahorrado actual</t>
  </si>
  <si>
    <t>Pendiente</t>
  </si>
  <si>
    <t>Fecha objetivo</t>
  </si>
  <si>
    <t>Ahorro mensual necesario</t>
  </si>
  <si>
    <t>Fondo de emergencia</t>
  </si>
  <si>
    <t>Calcula una referencia de colchón según tus gastos esenciales. Es solo una herramienta educativa.</t>
  </si>
  <si>
    <t>Datos a introducir</t>
  </si>
  <si>
    <t>Importe</t>
  </si>
  <si>
    <t>Resultado</t>
  </si>
  <si>
    <t>Valor</t>
  </si>
  <si>
    <t>Gastos esenciales mensuales</t>
  </si>
  <si>
    <t>Fondo objetivo</t>
  </si>
  <si>
    <t>Meses a cubrir</t>
  </si>
  <si>
    <t>Cantidad pendiente</t>
  </si>
  <si>
    <t>Ahorro actual</t>
  </si>
  <si>
    <t>Meses estimados</t>
  </si>
  <si>
    <t>Ahorro mensual previsto</t>
  </si>
  <si>
    <t>Aviso: esta hoja ofrece una estimación orientativa. No constituye asesoramiento financiero, fiscal, legal ni de inversión.</t>
  </si>
  <si>
    <t>Simulador de alquiler</t>
  </si>
  <si>
    <t>Comprueba cuánto peso tendría un alquiler estimado sobre tus ingresos mensuales.</t>
  </si>
  <si>
    <t>Ingresos netos mensuales</t>
  </si>
  <si>
    <t>Total gastos</t>
  </si>
  <si>
    <t>Alquiler estimado</t>
  </si>
  <si>
    <t>% sueldo en alquiler</t>
  </si>
  <si>
    <t>Gastos fijos</t>
  </si>
  <si>
    <t>Dinero restante</t>
  </si>
  <si>
    <t>Coste anual de alquiler</t>
  </si>
  <si>
    <t>Simulador de mudanza</t>
  </si>
  <si>
    <t>Suma los costes iniciales para estimar cuánto dinero necesitarías antes de mudarte.</t>
  </si>
  <si>
    <t>Fianza</t>
  </si>
  <si>
    <t>Coste total estimado</t>
  </si>
  <si>
    <t>Primer mes de alquiler</t>
  </si>
  <si>
    <t>Sin colchón de seguridad</t>
  </si>
  <si>
    <t>Agencia/inmobiliaria</t>
  </si>
  <si>
    <t>Peso del colchón</t>
  </si>
  <si>
    <t>Muebles</t>
  </si>
  <si>
    <t>Compras iniciales</t>
  </si>
  <si>
    <t>Colchón de seguridad</t>
  </si>
  <si>
    <t>Vivir solo vs compartir</t>
  </si>
  <si>
    <t>Compara escenarios mensuales y anuales para tomar una decisión con más contexto.</t>
  </si>
  <si>
    <t>Coste mensual viviendo solo</t>
  </si>
  <si>
    <t>Diferencia mensual</t>
  </si>
  <si>
    <t>Coste mensual compartiendo piso</t>
  </si>
  <si>
    <t>Diferencia anual</t>
  </si>
  <si>
    <t>Ingresos mensuales</t>
  </si>
  <si>
    <t>% sueldo viviendo solo</t>
  </si>
  <si>
    <t>% sueldo compartiendo</t>
  </si>
  <si>
    <t>Meses</t>
  </si>
  <si>
    <t>Categorías gasto</t>
  </si>
  <si>
    <t>Tipos ingreso</t>
  </si>
  <si>
    <t>Necesario/Opcional</t>
  </si>
  <si>
    <t>Estados</t>
  </si>
  <si>
    <t>Moneda</t>
  </si>
  <si>
    <t>Bien</t>
  </si>
  <si>
    <t>€</t>
  </si>
  <si>
    <t>Revisar</t>
  </si>
  <si>
    <t>Alerta</t>
  </si>
  <si>
    <t>Beca</t>
  </si>
  <si>
    <t>Ayuda familiar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</si>
</sst>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\ \€"/>
    <numFmt numFmtId="165" formatCode="0.0%"/>
    <numFmt numFmtId="166" formatCode="#,##0\ \€"/>
    <numFmt numFmtId="167" formatCode="dd/mm"/>
  </numFmts>
  <fonts count="20">
    <font>
      <sz val="11"/>
      <name val="Carlito"/>
    </font>
    <font>
      <b/>
      <sz val="10"/>
      <color rgb="FFFFFFFF"/>
      <name val="Carlito"/>
    </font>
    <font>
      <sz val="10"/>
      <color rgb="FF12263A"/>
      <name val="Carlito"/>
    </font>
    <font>
      <b/>
      <sz val="22"/>
      <color rgb="FF08345A"/>
      <name val="Carlito"/>
    </font>
    <font>
      <sz val="10"/>
      <color rgb="FF6B7C8F"/>
      <name val="Carlito"/>
    </font>
    <font>
      <sz val="10"/>
      <color rgb="FF08345A"/>
      <name val="Carlito"/>
    </font>
    <font>
      <b/>
      <sz val="26"/>
      <color rgb="FF08345A"/>
      <name val="Carlito"/>
    </font>
    <font>
      <b/>
      <sz val="11"/>
      <color rgb="FF08345A"/>
      <name val="Carlito"/>
    </font>
    <font>
      <b/>
      <sz val="10"/>
      <color rgb="FF08345A"/>
      <name val="Carlito"/>
    </font>
    <font>
      <b/>
      <sz val="24"/>
      <color rgb="FF08345A"/>
      <name val="Carlito"/>
    </font>
    <font>
      <sz val="8"/>
      <color rgb="FF6B7C8F"/>
      <name val="Carlito"/>
    </font>
    <font>
      <sz val="11"/>
      <color rgb="FF12263A"/>
      <name val="Carlito"/>
    </font>
    <font>
      <b/>
      <sz val="8"/>
      <color rgb="FF6B7C8F"/>
      <name val="Carlito"/>
    </font>
    <font>
      <b/>
      <sz val="15"/>
      <color rgb="FF08345A"/>
      <name val="Carlito"/>
    </font>
    <font>
      <sz val="9"/>
      <color rgb="FF12263A"/>
      <name val="Carlito"/>
    </font>
    <font>
      <sz val="9"/>
      <color rgb="FF6BBE9A"/>
      <name val="Carlito"/>
    </font>
    <font>
      <b/>
      <sz val="9"/>
      <color rgb="FF08345A"/>
      <name val="Carlito"/>
    </font>
    <font>
      <sz val="8"/>
      <color rgb="FF12263A"/>
      <name val="Carlito"/>
    </font>
    <font>
      <sz val="8"/>
      <color rgb="FF1F6B92"/>
      <name val="Carlito"/>
    </font>
    <font>
      <sz val="8"/>
      <color rgb="FF6BBE9A"/>
      <name val="Carlito"/>
    </font>
  </fonts>
  <fills count="10">
    <fill>
      <patternFill patternType="none"/>
    </fill>
    <fill>
      <patternFill patternType="gray125"/>
    </fill>
    <fill>
      <patternFill patternType="solid">
        <fgColor rgb="FF08345A"/>
      </patternFill>
    </fill>
    <fill>
      <patternFill patternType="solid">
        <fgColor rgb="FFF4F7FA"/>
      </patternFill>
    </fill>
    <fill>
      <patternFill patternType="solid">
        <fgColor rgb="FFFFF7D6"/>
      </patternFill>
    </fill>
    <fill>
      <patternFill patternType="solid">
        <fgColor rgb="FFEEF6FB"/>
      </patternFill>
    </fill>
    <fill>
      <patternFill patternType="solid">
        <fgColor rgb="FFDDEBF6"/>
      </patternFill>
    </fill>
    <fill>
      <patternFill patternType="solid">
        <fgColor rgb="FFFFFFFF"/>
      </patternFill>
    </fill>
    <fill>
      <patternFill patternType="solid">
        <fgColor rgb="FFFBE5E5"/>
      </patternFill>
    </fill>
    <fill>
      <patternFill patternType="solid">
        <fgColor rgb="FFDDF3E9"/>
      </patternFill>
    </fill>
  </fills>
  <borders count="11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14" fontId="2" fillId="0" borderId="0" xfId="0" applyNumberFormat="1" applyFont="1" applyAlignment="1">
      <alignment vertical="center"/>
    </xf>
    <xf numFmtId="164" fontId="2" fillId="0" borderId="0" xfId="0" applyNumberFormat="1" applyFont="1" applyAlignment="1">
      <alignment vertical="center"/>
    </xf>
    <xf numFmtId="0" fontId="0" fillId="3" borderId="0" xfId="0" applyFill="1"/>
    <xf numFmtId="164" fontId="2" fillId="4" borderId="5" xfId="0" applyNumberFormat="1" applyFont="1" applyFill="1" applyBorder="1" applyAlignment="1">
      <alignment vertical="center"/>
    </xf>
    <xf numFmtId="164" fontId="2" fillId="0" borderId="5" xfId="0" applyNumberFormat="1" applyFont="1" applyBorder="1" applyAlignment="1">
      <alignment vertical="center"/>
    </xf>
    <xf numFmtId="164" fontId="2" fillId="4" borderId="8" xfId="0" applyNumberFormat="1" applyFont="1" applyFill="1" applyBorder="1" applyAlignment="1">
      <alignment vertical="center"/>
    </xf>
    <xf numFmtId="164" fontId="2" fillId="0" borderId="8" xfId="0" applyNumberFormat="1" applyFont="1" applyBorder="1" applyAlignment="1">
      <alignment vertical="center"/>
    </xf>
    <xf numFmtId="14" fontId="2" fillId="4" borderId="5" xfId="0" applyNumberFormat="1" applyFont="1" applyFill="1" applyBorder="1" applyAlignment="1">
      <alignment vertical="center"/>
    </xf>
    <xf numFmtId="164" fontId="2" fillId="0" borderId="6" xfId="0" applyNumberFormat="1" applyFont="1" applyBorder="1" applyAlignment="1">
      <alignment vertical="center"/>
    </xf>
    <xf numFmtId="14" fontId="2" fillId="4" borderId="8" xfId="0" applyNumberFormat="1" applyFont="1" applyFill="1" applyBorder="1" applyAlignment="1">
      <alignment vertical="center"/>
    </xf>
    <xf numFmtId="164" fontId="2" fillId="0" borderId="9" xfId="0" applyNumberFormat="1" applyFont="1" applyBorder="1" applyAlignment="1">
      <alignment vertical="center"/>
    </xf>
    <xf numFmtId="164" fontId="2" fillId="4" borderId="6" xfId="0" applyNumberFormat="1" applyFont="1" applyFill="1" applyBorder="1" applyAlignment="1">
      <alignment horizontal="center" vertical="center"/>
    </xf>
    <xf numFmtId="0" fontId="0" fillId="0" borderId="4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1" fontId="2" fillId="0" borderId="6" xfId="0" applyNumberFormat="1" applyFont="1" applyBorder="1" applyAlignment="1">
      <alignment vertical="center"/>
    </xf>
    <xf numFmtId="165" fontId="2" fillId="0" borderId="6" xfId="0" applyNumberFormat="1" applyFont="1" applyBorder="1" applyAlignment="1">
      <alignment vertical="center"/>
    </xf>
    <xf numFmtId="0" fontId="7" fillId="0" borderId="0" xfId="0" applyFont="1" applyAlignment="1">
      <alignment horizontal="center"/>
    </xf>
    <xf numFmtId="0" fontId="14" fillId="7" borderId="4" xfId="0" applyFont="1" applyFill="1" applyBorder="1"/>
    <xf numFmtId="0" fontId="14" fillId="7" borderId="5" xfId="0" applyFont="1" applyFill="1" applyBorder="1"/>
    <xf numFmtId="164" fontId="14" fillId="7" borderId="6" xfId="0" applyNumberFormat="1" applyFont="1" applyFill="1" applyBorder="1"/>
    <xf numFmtId="165" fontId="14" fillId="7" borderId="6" xfId="0" applyNumberFormat="1" applyFont="1" applyFill="1" applyBorder="1"/>
    <xf numFmtId="0" fontId="14" fillId="7" borderId="6" xfId="0" applyFont="1" applyFill="1" applyBorder="1"/>
    <xf numFmtId="0" fontId="14" fillId="7" borderId="7" xfId="0" applyFont="1" applyFill="1" applyBorder="1"/>
    <xf numFmtId="0" fontId="14" fillId="7" borderId="8" xfId="0" applyFont="1" applyFill="1" applyBorder="1"/>
    <xf numFmtId="0" fontId="15" fillId="9" borderId="9" xfId="0" applyFont="1" applyFill="1" applyBorder="1"/>
    <xf numFmtId="0" fontId="16" fillId="6" borderId="4" xfId="0" applyFont="1" applyFill="1" applyBorder="1" applyAlignment="1">
      <alignment horizontal="center" vertical="center"/>
    </xf>
    <xf numFmtId="0" fontId="16" fillId="6" borderId="5" xfId="0" applyFont="1" applyFill="1" applyBorder="1" applyAlignment="1">
      <alignment horizontal="center" vertical="center"/>
    </xf>
    <xf numFmtId="0" fontId="16" fillId="6" borderId="6" xfId="0" applyFont="1" applyFill="1" applyBorder="1" applyAlignment="1">
      <alignment horizontal="center" vertical="center"/>
    </xf>
    <xf numFmtId="0" fontId="17" fillId="7" borderId="4" xfId="0" applyFont="1" applyFill="1" applyBorder="1"/>
    <xf numFmtId="166" fontId="17" fillId="7" borderId="5" xfId="0" applyNumberFormat="1" applyFont="1" applyFill="1" applyBorder="1"/>
    <xf numFmtId="166" fontId="17" fillId="7" borderId="6" xfId="0" applyNumberFormat="1" applyFont="1" applyFill="1" applyBorder="1"/>
    <xf numFmtId="0" fontId="17" fillId="7" borderId="7" xfId="0" applyFont="1" applyFill="1" applyBorder="1"/>
    <xf numFmtId="166" fontId="17" fillId="7" borderId="8" xfId="0" applyNumberFormat="1" applyFont="1" applyFill="1" applyBorder="1"/>
    <xf numFmtId="166" fontId="17" fillId="7" borderId="9" xfId="0" applyNumberFormat="1" applyFont="1" applyFill="1" applyBorder="1"/>
    <xf numFmtId="0" fontId="18" fillId="7" borderId="5" xfId="0" applyFont="1" applyFill="1" applyBorder="1"/>
    <xf numFmtId="0" fontId="19" fillId="7" borderId="5" xfId="0" applyFont="1" applyFill="1" applyBorder="1"/>
    <xf numFmtId="9" fontId="17" fillId="7" borderId="6" xfId="0" applyNumberFormat="1" applyFont="1" applyFill="1" applyBorder="1"/>
    <xf numFmtId="0" fontId="18" fillId="7" borderId="8" xfId="0" applyFont="1" applyFill="1" applyBorder="1"/>
    <xf numFmtId="0" fontId="19" fillId="7" borderId="8" xfId="0" applyFont="1" applyFill="1" applyBorder="1"/>
    <xf numFmtId="9" fontId="17" fillId="7" borderId="9" xfId="0" applyNumberFormat="1" applyFont="1" applyFill="1" applyBorder="1"/>
    <xf numFmtId="0" fontId="19" fillId="7" borderId="6" xfId="0" applyFont="1" applyFill="1" applyBorder="1"/>
    <xf numFmtId="0" fontId="19" fillId="7" borderId="9" xfId="0" applyFont="1" applyFill="1" applyBorder="1"/>
    <xf numFmtId="0" fontId="17" fillId="7" borderId="5" xfId="0" applyFont="1" applyFill="1" applyBorder="1"/>
    <xf numFmtId="0" fontId="17" fillId="7" borderId="6" xfId="0" applyFont="1" applyFill="1" applyBorder="1"/>
    <xf numFmtId="0" fontId="17" fillId="7" borderId="8" xfId="0" applyFont="1" applyFill="1" applyBorder="1"/>
    <xf numFmtId="0" fontId="17" fillId="7" borderId="9" xfId="0" applyFont="1" applyFill="1" applyBorder="1"/>
    <xf numFmtId="167" fontId="17" fillId="7" borderId="4" xfId="0" applyNumberFormat="1" applyFont="1" applyFill="1" applyBorder="1"/>
    <xf numFmtId="167" fontId="17" fillId="7" borderId="7" xfId="0" applyNumberFormat="1" applyFont="1" applyFill="1" applyBorder="1"/>
    <xf numFmtId="0" fontId="6" fillId="0" borderId="0" xfId="0" applyFont="1" applyAlignment="1">
      <alignment vertical="center"/>
    </xf>
    <xf numFmtId="0" fontId="0" fillId="0" borderId="0" xfId="0"/>
    <xf numFmtId="0" fontId="4" fillId="0" borderId="0" xfId="0" applyFont="1" applyAlignment="1">
      <alignment wrapText="1"/>
    </xf>
    <xf numFmtId="0" fontId="1" fillId="2" borderId="0" xfId="0" applyFont="1" applyFill="1" applyAlignment="1">
      <alignment horizontal="center" vertical="center"/>
    </xf>
    <xf numFmtId="0" fontId="8" fillId="6" borderId="0" xfId="0" applyFont="1" applyFill="1" applyAlignment="1">
      <alignment vertical="center" wrapText="1"/>
    </xf>
    <xf numFmtId="0" fontId="9" fillId="7" borderId="0" xfId="0" applyFont="1" applyFill="1" applyAlignment="1">
      <alignment horizontal="center" vertical="center"/>
    </xf>
    <xf numFmtId="0" fontId="0" fillId="3" borderId="0" xfId="0" applyFill="1"/>
    <xf numFmtId="0" fontId="10" fillId="3" borderId="0" xfId="0" applyFont="1" applyFill="1" applyAlignment="1">
      <alignment horizontal="center"/>
    </xf>
    <xf numFmtId="0" fontId="11" fillId="4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/>
    </xf>
    <xf numFmtId="164" fontId="13" fillId="6" borderId="0" xfId="0" applyNumberFormat="1" applyFont="1" applyFill="1" applyAlignment="1">
      <alignment horizontal="center" vertical="top"/>
    </xf>
    <xf numFmtId="0" fontId="12" fillId="8" borderId="0" xfId="0" applyFont="1" applyFill="1" applyAlignment="1">
      <alignment horizontal="center"/>
    </xf>
    <xf numFmtId="164" fontId="13" fillId="8" borderId="0" xfId="0" applyNumberFormat="1" applyFont="1" applyFill="1" applyAlignment="1">
      <alignment horizontal="center" vertical="top"/>
    </xf>
    <xf numFmtId="0" fontId="12" fillId="9" borderId="0" xfId="0" applyFont="1" applyFill="1" applyAlignment="1">
      <alignment horizontal="center"/>
    </xf>
    <xf numFmtId="164" fontId="13" fillId="9" borderId="0" xfId="0" applyNumberFormat="1" applyFont="1" applyFill="1" applyAlignment="1">
      <alignment horizontal="center" vertical="top"/>
    </xf>
    <xf numFmtId="0" fontId="1" fillId="2" borderId="1" xfId="0" applyFont="1" applyFill="1" applyBorder="1" applyAlignment="1">
      <alignment horizontal="center" vertical="center"/>
    </xf>
    <xf numFmtId="0" fontId="0" fillId="3" borderId="2" xfId="0" applyFill="1" applyBorder="1"/>
    <xf numFmtId="0" fontId="0" fillId="3" borderId="3" xfId="0" applyFill="1" applyBorder="1"/>
    <xf numFmtId="0" fontId="5" fillId="5" borderId="0" xfId="0" applyFont="1" applyFill="1" applyAlignment="1">
      <alignment vertical="center" wrapText="1"/>
    </xf>
    <xf numFmtId="0" fontId="3" fillId="3" borderId="0" xfId="0" applyFont="1" applyFill="1" applyAlignment="1">
      <alignment vertical="center"/>
    </xf>
    <xf numFmtId="0" fontId="4" fillId="3" borderId="0" xfId="0" applyFont="1" applyFill="1" applyAlignment="1">
      <alignment wrapText="1"/>
    </xf>
    <xf numFmtId="0" fontId="0" fillId="3" borderId="10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Ingresos" displayName="TablaIngresos" ref="A1:E300">
  <tableColumns count="5">
    <tableColumn id="1" xr3:uid="{00000000-0010-0000-0000-000001000000}" name="Fecha"/>
    <tableColumn id="2" xr3:uid="{00000000-0010-0000-0000-000002000000}" name="Concepto"/>
    <tableColumn id="3" xr3:uid="{00000000-0010-0000-0000-000003000000}" name="Tipo"/>
    <tableColumn id="4" xr3:uid="{00000000-0010-0000-0000-000004000000}" name="Cantidad"/>
    <tableColumn id="5" xr3:uid="{00000000-0010-0000-0000-000005000000}" name="Mes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aGastos" displayName="TablaGastos" ref="A1:F400">
  <tableColumns count="6">
    <tableColumn id="1" xr3:uid="{00000000-0010-0000-0100-000001000000}" name="Fecha"/>
    <tableColumn id="2" xr3:uid="{00000000-0010-0000-0100-000002000000}" name="Concepto"/>
    <tableColumn id="3" xr3:uid="{00000000-0010-0000-0100-000003000000}" name="Categoría"/>
    <tableColumn id="4" xr3:uid="{00000000-0010-0000-0100-000004000000}" name="Tipo"/>
    <tableColumn id="5" xr3:uid="{00000000-0010-0000-0100-000005000000}" name="Cantidad"/>
    <tableColumn id="6" xr3:uid="{00000000-0010-0000-0100-000006000000}" name="Me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6"/>
  <sheetViews>
    <sheetView workbookViewId="0">
      <selection sqref="A1:F1"/>
    </sheetView>
  </sheetViews>
  <sheetFormatPr baseColWidth="10" defaultColWidth="9" defaultRowHeight="14.25"/>
  <cols>
    <col min="1" max="1" width="8" customWidth="1"/>
    <col min="2" max="2" width="80" customWidth="1"/>
    <col min="3" max="6" width="12" customWidth="1"/>
  </cols>
  <sheetData>
    <row r="1" spans="1:6" ht="21.95" customHeight="1">
      <c r="A1" s="62" t="s">
        <v>0</v>
      </c>
      <c r="B1" s="63"/>
      <c r="C1" s="63"/>
      <c r="D1" s="63"/>
      <c r="E1" s="63"/>
      <c r="F1" s="63"/>
    </row>
    <row r="2" spans="1:6" ht="21.95" customHeight="1">
      <c r="A2" s="64" t="s">
        <v>1</v>
      </c>
      <c r="B2" s="63"/>
      <c r="C2" s="63"/>
      <c r="D2" s="63"/>
      <c r="E2" s="63"/>
      <c r="F2" s="63"/>
    </row>
    <row r="3" spans="1:6" ht="21.95" customHeight="1">
      <c r="A3" s="63"/>
      <c r="B3" s="63"/>
      <c r="C3" s="63"/>
      <c r="D3" s="63"/>
      <c r="E3" s="63"/>
      <c r="F3" s="63"/>
    </row>
    <row r="4" spans="1:6" ht="21.95" customHeight="1"/>
    <row r="5" spans="1:6" ht="21.95" customHeight="1">
      <c r="A5" s="65" t="s">
        <v>2</v>
      </c>
      <c r="B5" s="63"/>
      <c r="C5" s="63"/>
      <c r="D5" s="63"/>
      <c r="E5" s="63"/>
      <c r="F5" s="63"/>
    </row>
    <row r="6" spans="1:6" ht="21.95" customHeight="1">
      <c r="A6" s="30" t="s">
        <v>3</v>
      </c>
      <c r="B6" s="2" t="s">
        <v>4</v>
      </c>
    </row>
    <row r="7" spans="1:6" ht="21.95" customHeight="1">
      <c r="A7" s="30" t="s">
        <v>5</v>
      </c>
      <c r="B7" s="2" t="s">
        <v>6</v>
      </c>
    </row>
    <row r="8" spans="1:6" ht="21.95" customHeight="1">
      <c r="A8" s="30" t="s">
        <v>7</v>
      </c>
      <c r="B8" s="2" t="s">
        <v>8</v>
      </c>
    </row>
    <row r="9" spans="1:6" ht="21.95" customHeight="1">
      <c r="A9" s="30" t="s">
        <v>9</v>
      </c>
      <c r="B9" s="2" t="s">
        <v>10</v>
      </c>
    </row>
    <row r="10" spans="1:6" ht="21.95" customHeight="1">
      <c r="A10" s="30" t="s">
        <v>11</v>
      </c>
      <c r="B10" s="2" t="s">
        <v>12</v>
      </c>
    </row>
    <row r="11" spans="1:6" ht="21.95" customHeight="1">
      <c r="A11" s="30" t="s">
        <v>13</v>
      </c>
      <c r="B11" s="2" t="s">
        <v>14</v>
      </c>
    </row>
    <row r="12" spans="1:6" ht="21.95" customHeight="1"/>
    <row r="13" spans="1:6" ht="21.95" customHeight="1">
      <c r="A13" s="66" t="s">
        <v>15</v>
      </c>
      <c r="B13" s="63"/>
      <c r="C13" s="63"/>
      <c r="D13" s="63"/>
      <c r="E13" s="63"/>
      <c r="F13" s="63"/>
    </row>
    <row r="14" spans="1:6" ht="21.95" customHeight="1">
      <c r="A14" s="63"/>
      <c r="B14" s="63"/>
      <c r="C14" s="63"/>
      <c r="D14" s="63"/>
      <c r="E14" s="63"/>
      <c r="F14" s="63"/>
    </row>
    <row r="15" spans="1:6" ht="21.95" customHeight="1">
      <c r="A15" s="63"/>
      <c r="B15" s="63"/>
      <c r="C15" s="63"/>
      <c r="D15" s="63"/>
      <c r="E15" s="63"/>
      <c r="F15" s="63"/>
    </row>
    <row r="16" spans="1:6" ht="21.95" customHeight="1">
      <c r="A16" s="63"/>
      <c r="B16" s="63"/>
      <c r="C16" s="63"/>
      <c r="D16" s="63"/>
      <c r="E16" s="63"/>
      <c r="F16" s="63"/>
    </row>
  </sheetData>
  <mergeCells count="4">
    <mergeCell ref="A1:F1"/>
    <mergeCell ref="A2:F3"/>
    <mergeCell ref="A5:F5"/>
    <mergeCell ref="A13:F1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24"/>
  <sheetViews>
    <sheetView workbookViewId="0"/>
  </sheetViews>
  <sheetFormatPr baseColWidth="10" defaultColWidth="9" defaultRowHeight="14.25"/>
  <cols>
    <col min="1" max="1" width="30" customWidth="1"/>
    <col min="2" max="2" width="18" customWidth="1"/>
    <col min="3" max="3" width="5" customWidth="1"/>
    <col min="4" max="4" width="30" customWidth="1"/>
    <col min="5" max="5" width="18" customWidth="1"/>
  </cols>
  <sheetData>
    <row r="1" spans="1:10" ht="27.75">
      <c r="A1" s="81" t="s">
        <v>143</v>
      </c>
      <c r="B1" s="68"/>
      <c r="C1" s="68"/>
      <c r="D1" s="68"/>
      <c r="E1" s="68"/>
      <c r="F1" s="68"/>
      <c r="G1" s="68"/>
      <c r="H1" s="68"/>
      <c r="I1" s="68"/>
      <c r="J1" s="68"/>
    </row>
    <row r="2" spans="1:10">
      <c r="A2" s="82" t="s">
        <v>144</v>
      </c>
      <c r="B2" s="68"/>
      <c r="C2" s="68"/>
      <c r="D2" s="68"/>
      <c r="E2" s="68"/>
      <c r="F2" s="68"/>
      <c r="G2" s="68"/>
      <c r="H2" s="68"/>
      <c r="I2" s="68"/>
      <c r="J2" s="68"/>
    </row>
    <row r="3" spans="1:10">
      <c r="A3" s="83"/>
      <c r="B3" s="83"/>
      <c r="C3" s="83"/>
      <c r="D3" s="83"/>
      <c r="E3" s="83"/>
      <c r="F3" s="83"/>
      <c r="G3" s="83"/>
      <c r="H3" s="83"/>
      <c r="I3" s="83"/>
      <c r="J3" s="83"/>
    </row>
    <row r="5" spans="1:10">
      <c r="A5" s="3" t="s">
        <v>111</v>
      </c>
      <c r="B5" s="5" t="s">
        <v>112</v>
      </c>
      <c r="D5" s="3" t="s">
        <v>113</v>
      </c>
      <c r="E5" s="5" t="s">
        <v>114</v>
      </c>
    </row>
    <row r="6" spans="1:10">
      <c r="A6" s="6" t="s">
        <v>145</v>
      </c>
      <c r="B6" s="23">
        <v>850</v>
      </c>
      <c r="D6" s="6" t="s">
        <v>146</v>
      </c>
      <c r="E6" s="20">
        <f>B6-B7</f>
        <v>330</v>
      </c>
    </row>
    <row r="7" spans="1:10">
      <c r="A7" s="6" t="s">
        <v>147</v>
      </c>
      <c r="B7" s="23">
        <v>520</v>
      </c>
      <c r="D7" s="6" t="s">
        <v>148</v>
      </c>
      <c r="E7" s="20">
        <f>(B6-B7)*12</f>
        <v>3960</v>
      </c>
    </row>
    <row r="8" spans="1:10">
      <c r="A8" s="6" t="s">
        <v>149</v>
      </c>
      <c r="B8" s="23">
        <v>1400</v>
      </c>
      <c r="D8" s="6" t="s">
        <v>150</v>
      </c>
      <c r="E8" s="29">
        <f>IF(B8&gt;0,B6/B8,0)</f>
        <v>0.6071428571428571</v>
      </c>
    </row>
    <row r="9" spans="1:10">
      <c r="A9" s="24"/>
      <c r="B9" s="25"/>
      <c r="D9" s="6" t="s">
        <v>151</v>
      </c>
      <c r="E9" s="29">
        <f>IF(B8&gt;0,B7/B8,0)</f>
        <v>0.37142857142857144</v>
      </c>
    </row>
    <row r="10" spans="1:10">
      <c r="A10" s="24"/>
      <c r="B10" s="25"/>
      <c r="D10" s="24"/>
      <c r="E10" s="25"/>
    </row>
    <row r="11" spans="1:10">
      <c r="A11" s="24"/>
      <c r="B11" s="25"/>
      <c r="D11" s="24"/>
      <c r="E11" s="25"/>
    </row>
    <row r="12" spans="1:10">
      <c r="A12" s="24"/>
      <c r="B12" s="25"/>
      <c r="D12" s="24"/>
      <c r="E12" s="25"/>
    </row>
    <row r="13" spans="1:10">
      <c r="A13" s="24"/>
      <c r="B13" s="25"/>
      <c r="D13" s="24"/>
      <c r="E13" s="25"/>
    </row>
    <row r="14" spans="1:10">
      <c r="A14" s="24"/>
      <c r="B14" s="25"/>
      <c r="D14" s="24"/>
      <c r="E14" s="25"/>
    </row>
    <row r="15" spans="1:10">
      <c r="A15" s="24"/>
      <c r="B15" s="25"/>
      <c r="D15" s="24"/>
      <c r="E15" s="25"/>
    </row>
    <row r="16" spans="1:10">
      <c r="A16" s="24"/>
      <c r="B16" s="25"/>
      <c r="D16" s="24"/>
      <c r="E16" s="25"/>
    </row>
    <row r="17" spans="1:5">
      <c r="A17" s="24"/>
      <c r="B17" s="25"/>
      <c r="D17" s="24"/>
      <c r="E17" s="25"/>
    </row>
    <row r="18" spans="1:5">
      <c r="A18" s="24"/>
      <c r="B18" s="25"/>
      <c r="D18" s="24"/>
      <c r="E18" s="25"/>
    </row>
    <row r="19" spans="1:5">
      <c r="A19" s="24"/>
      <c r="B19" s="25"/>
      <c r="D19" s="24"/>
      <c r="E19" s="25"/>
    </row>
    <row r="20" spans="1:5">
      <c r="A20" s="26"/>
      <c r="B20" s="27"/>
      <c r="D20" s="26"/>
      <c r="E20" s="27"/>
    </row>
    <row r="22" spans="1:5">
      <c r="A22" s="80" t="s">
        <v>122</v>
      </c>
      <c r="B22" s="63"/>
      <c r="C22" s="63"/>
      <c r="D22" s="63"/>
      <c r="E22" s="63"/>
    </row>
    <row r="23" spans="1:5">
      <c r="A23" s="63"/>
      <c r="B23" s="63"/>
      <c r="C23" s="63"/>
      <c r="D23" s="63"/>
      <c r="E23" s="63"/>
    </row>
    <row r="24" spans="1:5">
      <c r="A24" s="63"/>
      <c r="B24" s="63"/>
      <c r="C24" s="63"/>
      <c r="D24" s="63"/>
      <c r="E24" s="63"/>
    </row>
  </sheetData>
  <mergeCells count="3">
    <mergeCell ref="A1:J1"/>
    <mergeCell ref="A2:J3"/>
    <mergeCell ref="A22:E24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13"/>
  <sheetViews>
    <sheetView workbookViewId="0"/>
  </sheetViews>
  <sheetFormatPr baseColWidth="10" defaultColWidth="9" defaultRowHeight="14.25"/>
  <cols>
    <col min="1" max="1" width="16" customWidth="1"/>
    <col min="2" max="2" width="20" customWidth="1"/>
    <col min="3" max="3" width="18" customWidth="1"/>
    <col min="4" max="4" width="20" customWidth="1"/>
    <col min="5" max="5" width="14" customWidth="1"/>
    <col min="6" max="6" width="12" customWidth="1"/>
  </cols>
  <sheetData>
    <row r="1" spans="1:6">
      <c r="A1" s="3" t="s">
        <v>152</v>
      </c>
      <c r="B1" s="4" t="s">
        <v>153</v>
      </c>
      <c r="C1" s="4" t="s">
        <v>154</v>
      </c>
      <c r="D1" s="4" t="s">
        <v>155</v>
      </c>
      <c r="E1" s="4" t="s">
        <v>156</v>
      </c>
      <c r="F1" s="5" t="s">
        <v>157</v>
      </c>
    </row>
    <row r="2" spans="1:6">
      <c r="A2" s="6" t="s">
        <v>34</v>
      </c>
      <c r="B2" s="7" t="s">
        <v>35</v>
      </c>
      <c r="C2" s="7" t="s">
        <v>80</v>
      </c>
      <c r="D2" s="7" t="s">
        <v>88</v>
      </c>
      <c r="E2" s="7" t="s">
        <v>158</v>
      </c>
      <c r="F2" s="8" t="s">
        <v>159</v>
      </c>
    </row>
    <row r="3" spans="1:6">
      <c r="A3" s="6" t="s">
        <v>36</v>
      </c>
      <c r="B3" s="7" t="s">
        <v>37</v>
      </c>
      <c r="C3" s="7" t="s">
        <v>81</v>
      </c>
      <c r="D3" s="7" t="s">
        <v>92</v>
      </c>
      <c r="E3" s="7" t="s">
        <v>160</v>
      </c>
      <c r="F3" s="8"/>
    </row>
    <row r="4" spans="1:6">
      <c r="A4" s="6" t="s">
        <v>39</v>
      </c>
      <c r="B4" s="7" t="s">
        <v>40</v>
      </c>
      <c r="C4" s="7" t="s">
        <v>86</v>
      </c>
      <c r="D4" s="7"/>
      <c r="E4" s="7" t="s">
        <v>161</v>
      </c>
      <c r="F4" s="8"/>
    </row>
    <row r="5" spans="1:6">
      <c r="A5" s="6" t="s">
        <v>16</v>
      </c>
      <c r="B5" s="7" t="s">
        <v>42</v>
      </c>
      <c r="C5" s="7" t="s">
        <v>162</v>
      </c>
      <c r="D5" s="7"/>
      <c r="E5" s="7"/>
      <c r="F5" s="8"/>
    </row>
    <row r="6" spans="1:6">
      <c r="A6" s="6" t="s">
        <v>44</v>
      </c>
      <c r="B6" s="7" t="s">
        <v>45</v>
      </c>
      <c r="C6" s="7" t="s">
        <v>163</v>
      </c>
      <c r="D6" s="7"/>
      <c r="E6" s="7"/>
      <c r="F6" s="8"/>
    </row>
    <row r="7" spans="1:6">
      <c r="A7" s="6" t="s">
        <v>46</v>
      </c>
      <c r="B7" s="7" t="s">
        <v>47</v>
      </c>
      <c r="C7" s="7" t="s">
        <v>60</v>
      </c>
      <c r="D7" s="7"/>
      <c r="E7" s="7"/>
      <c r="F7" s="8"/>
    </row>
    <row r="8" spans="1:6">
      <c r="A8" s="6" t="s">
        <v>48</v>
      </c>
      <c r="B8" s="7" t="s">
        <v>49</v>
      </c>
      <c r="C8" s="7"/>
      <c r="D8" s="7"/>
      <c r="E8" s="7"/>
      <c r="F8" s="8"/>
    </row>
    <row r="9" spans="1:6">
      <c r="A9" s="6" t="s">
        <v>51</v>
      </c>
      <c r="B9" s="7" t="s">
        <v>52</v>
      </c>
      <c r="C9" s="7"/>
      <c r="D9" s="7"/>
      <c r="E9" s="7"/>
      <c r="F9" s="8"/>
    </row>
    <row r="10" spans="1:6">
      <c r="A10" s="6" t="s">
        <v>55</v>
      </c>
      <c r="B10" s="7" t="s">
        <v>56</v>
      </c>
      <c r="C10" s="7"/>
      <c r="D10" s="7"/>
      <c r="E10" s="7"/>
      <c r="F10" s="8"/>
    </row>
    <row r="11" spans="1:6">
      <c r="A11" s="6" t="s">
        <v>57</v>
      </c>
      <c r="B11" s="7" t="s">
        <v>58</v>
      </c>
      <c r="C11" s="7"/>
      <c r="D11" s="7"/>
      <c r="E11" s="7"/>
      <c r="F11" s="8"/>
    </row>
    <row r="12" spans="1:6">
      <c r="A12" s="6" t="s">
        <v>59</v>
      </c>
      <c r="B12" s="7" t="s">
        <v>60</v>
      </c>
      <c r="C12" s="7"/>
      <c r="D12" s="7"/>
      <c r="E12" s="7"/>
      <c r="F12" s="8"/>
    </row>
    <row r="13" spans="1:6">
      <c r="A13" s="9" t="s">
        <v>61</v>
      </c>
      <c r="B13" s="10"/>
      <c r="C13" s="10"/>
      <c r="D13" s="10"/>
      <c r="E13" s="10"/>
      <c r="F13" s="1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44"/>
  <sheetViews>
    <sheetView tabSelected="1" workbookViewId="0">
      <selection activeCell="F1" sqref="E1:F1"/>
    </sheetView>
  </sheetViews>
  <sheetFormatPr baseColWidth="10" defaultColWidth="9" defaultRowHeight="14.25"/>
  <cols>
    <col min="1" max="1" width="3" customWidth="1"/>
    <col min="2" max="2" width="15" customWidth="1"/>
    <col min="3" max="4" width="13" customWidth="1"/>
    <col min="5" max="5" width="7.875" customWidth="1"/>
    <col min="6" max="7" width="15" customWidth="1"/>
    <col min="8" max="8" width="20.875" customWidth="1"/>
    <col min="9" max="9" width="16.125" customWidth="1"/>
    <col min="10" max="10" width="15" customWidth="1"/>
    <col min="11" max="11" width="16.5" customWidth="1"/>
    <col min="12" max="12" width="15" customWidth="1"/>
    <col min="13" max="13" width="3" customWidth="1"/>
    <col min="14" max="16" width="15" customWidth="1"/>
  </cols>
  <sheetData>
    <row r="1" spans="1:16" ht="20.100000000000001" customHeight="1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20.100000000000001" customHeight="1">
      <c r="A2" s="14"/>
      <c r="B2" s="67" t="s">
        <v>16</v>
      </c>
      <c r="C2" s="68"/>
      <c r="D2" s="68"/>
      <c r="E2" s="14"/>
      <c r="F2" s="71" t="s">
        <v>17</v>
      </c>
      <c r="G2" s="71" t="s">
        <v>17</v>
      </c>
      <c r="H2" s="71" t="s">
        <v>17</v>
      </c>
      <c r="I2" s="14"/>
      <c r="J2" s="73" t="s">
        <v>18</v>
      </c>
      <c r="K2" s="73" t="s">
        <v>18</v>
      </c>
      <c r="L2" s="73" t="s">
        <v>18</v>
      </c>
      <c r="M2" s="14"/>
      <c r="N2" s="75" t="s">
        <v>19</v>
      </c>
      <c r="O2" s="75" t="s">
        <v>19</v>
      </c>
      <c r="P2" s="75" t="s">
        <v>19</v>
      </c>
    </row>
    <row r="3" spans="1:16" ht="20.100000000000001" customHeight="1">
      <c r="A3" s="14"/>
      <c r="B3" s="68"/>
      <c r="C3" s="68"/>
      <c r="D3" s="68"/>
      <c r="E3" s="14"/>
      <c r="F3" s="71" t="s">
        <v>17</v>
      </c>
      <c r="G3" s="71" t="s">
        <v>17</v>
      </c>
      <c r="H3" s="71" t="s">
        <v>17</v>
      </c>
      <c r="I3" s="14"/>
      <c r="J3" s="73" t="s">
        <v>18</v>
      </c>
      <c r="K3" s="73" t="s">
        <v>18</v>
      </c>
      <c r="L3" s="73" t="s">
        <v>18</v>
      </c>
      <c r="M3" s="14"/>
      <c r="N3" s="75" t="s">
        <v>19</v>
      </c>
      <c r="O3" s="75" t="s">
        <v>19</v>
      </c>
      <c r="P3" s="75" t="s">
        <v>19</v>
      </c>
    </row>
    <row r="4" spans="1:16" ht="20.100000000000001" customHeight="1">
      <c r="A4" s="14"/>
      <c r="B4" s="68"/>
      <c r="C4" s="68"/>
      <c r="D4" s="68"/>
      <c r="E4" s="14"/>
      <c r="F4" s="72">
        <f>SUMIFS(Ingresos!$D:$D,Ingresos!$E:$E,$B$6)</f>
        <v>1400</v>
      </c>
      <c r="G4" s="72"/>
      <c r="H4" s="72"/>
      <c r="I4" s="14"/>
      <c r="J4" s="74">
        <f>SUMIFS(Gastos!$E:$E,Gastos!$F:$F,$B$6)</f>
        <v>860</v>
      </c>
      <c r="K4" s="74"/>
      <c r="L4" s="74"/>
      <c r="M4" s="14"/>
      <c r="N4" s="76">
        <f>F4-J4</f>
        <v>540</v>
      </c>
      <c r="O4" s="76"/>
      <c r="P4" s="76"/>
    </row>
    <row r="5" spans="1:16" ht="20.100000000000001" customHeight="1">
      <c r="A5" s="14"/>
      <c r="B5" s="69" t="s">
        <v>20</v>
      </c>
      <c r="C5" s="68"/>
      <c r="D5" s="68"/>
      <c r="E5" s="14"/>
      <c r="F5" s="72"/>
      <c r="G5" s="72"/>
      <c r="H5" s="72"/>
      <c r="I5" s="14"/>
      <c r="J5" s="74"/>
      <c r="K5" s="74"/>
      <c r="L5" s="74"/>
      <c r="M5" s="14"/>
      <c r="N5" s="76"/>
      <c r="O5" s="76"/>
      <c r="P5" s="76"/>
    </row>
    <row r="6" spans="1:16" ht="20.100000000000001" customHeight="1">
      <c r="A6" s="14"/>
      <c r="B6" s="70" t="s">
        <v>16</v>
      </c>
      <c r="C6" s="68"/>
      <c r="D6" s="68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</row>
    <row r="7" spans="1:16" ht="20.100000000000001" customHeight="1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</row>
    <row r="8" spans="1:16" ht="20.100000000000001" customHeight="1">
      <c r="A8" s="14"/>
      <c r="B8" s="77" t="s">
        <v>21</v>
      </c>
      <c r="C8" s="78"/>
      <c r="D8" s="79"/>
      <c r="E8" s="14"/>
      <c r="F8" s="77" t="s">
        <v>22</v>
      </c>
      <c r="G8" s="78"/>
      <c r="H8" s="78"/>
      <c r="I8" s="78"/>
      <c r="J8" s="78"/>
      <c r="K8" s="78"/>
      <c r="L8" s="79"/>
      <c r="M8" s="14"/>
      <c r="N8" s="77" t="s">
        <v>23</v>
      </c>
      <c r="O8" s="78"/>
      <c r="P8" s="79"/>
    </row>
    <row r="9" spans="1:16" ht="20.100000000000001" customHeight="1">
      <c r="A9" s="14"/>
      <c r="B9" s="31" t="s">
        <v>24</v>
      </c>
      <c r="C9" s="32"/>
      <c r="D9" s="33">
        <f>F4</f>
        <v>1400</v>
      </c>
      <c r="E9" s="14"/>
      <c r="F9" s="39" t="s">
        <v>25</v>
      </c>
      <c r="G9" s="40" t="s">
        <v>24</v>
      </c>
      <c r="H9" s="40" t="s">
        <v>26</v>
      </c>
      <c r="I9" s="40" t="s">
        <v>27</v>
      </c>
      <c r="J9" s="40" t="s">
        <v>28</v>
      </c>
      <c r="K9" s="40" t="s">
        <v>29</v>
      </c>
      <c r="L9" s="41" t="s">
        <v>30</v>
      </c>
      <c r="M9" s="14"/>
      <c r="N9" s="39" t="s">
        <v>31</v>
      </c>
      <c r="O9" s="40" t="s">
        <v>32</v>
      </c>
      <c r="P9" s="41" t="s">
        <v>33</v>
      </c>
    </row>
    <row r="10" spans="1:16" ht="20.100000000000001" customHeight="1">
      <c r="A10" s="14"/>
      <c r="B10" s="31" t="s">
        <v>27</v>
      </c>
      <c r="C10" s="32"/>
      <c r="D10" s="33">
        <f>J4</f>
        <v>860</v>
      </c>
      <c r="E10" s="14"/>
      <c r="F10" s="42" t="s">
        <v>34</v>
      </c>
      <c r="G10" s="43">
        <f>SUMIFS(Ingresos!$D:$D,Ingresos!$E:$E,F10)</f>
        <v>0</v>
      </c>
      <c r="H10" s="48" t="str">
        <f t="shared" ref="H10:H21" si="0">IFERROR(REPT("█",ROUND(G10/MAX($G$10:$G$21)*18,0)),"")</f>
        <v/>
      </c>
      <c r="I10" s="43">
        <f>SUMIFS(Gastos!$E:$E,Gastos!$F:$F,F10)</f>
        <v>0</v>
      </c>
      <c r="J10" s="49" t="str">
        <f t="shared" ref="J10:J21" si="1">IFERROR(REPT("█",ROUND(I10/MAX($I$10:$I$21)*18,0)),"")</f>
        <v/>
      </c>
      <c r="K10" s="43">
        <f t="shared" ref="K10:K21" si="2">G10-I10</f>
        <v>0</v>
      </c>
      <c r="L10" s="50">
        <f t="shared" ref="L10:L21" si="3">IF(G10&gt;0,K10/G10,0)</f>
        <v>0</v>
      </c>
      <c r="M10" s="14"/>
      <c r="N10" s="42" t="s">
        <v>35</v>
      </c>
      <c r="O10" s="43">
        <f>SUMIFS(Gastos!$E:$E,Gastos!$C:$C,N10,Gastos!$F:$F,$B$6)</f>
        <v>450</v>
      </c>
      <c r="P10" s="54" t="str">
        <f t="shared" ref="P10:P20" si="4">IFERROR(REPT("█",ROUND(O10/MAX($O$10:$O$20)*16,0)),"")</f>
        <v>████████████████</v>
      </c>
    </row>
    <row r="11" spans="1:16" ht="20.100000000000001" customHeight="1">
      <c r="A11" s="14"/>
      <c r="B11" s="31" t="s">
        <v>29</v>
      </c>
      <c r="C11" s="32"/>
      <c r="D11" s="33">
        <f>N4</f>
        <v>540</v>
      </c>
      <c r="E11" s="14"/>
      <c r="F11" s="42" t="s">
        <v>36</v>
      </c>
      <c r="G11" s="43">
        <f>SUMIFS(Ingresos!$D:$D,Ingresos!$E:$E,F11)</f>
        <v>0</v>
      </c>
      <c r="H11" s="48" t="str">
        <f t="shared" si="0"/>
        <v/>
      </c>
      <c r="I11" s="43">
        <f>SUMIFS(Gastos!$E:$E,Gastos!$F:$F,F11)</f>
        <v>0</v>
      </c>
      <c r="J11" s="49" t="str">
        <f t="shared" si="1"/>
        <v/>
      </c>
      <c r="K11" s="43">
        <f t="shared" si="2"/>
        <v>0</v>
      </c>
      <c r="L11" s="50">
        <f t="shared" si="3"/>
        <v>0</v>
      </c>
      <c r="M11" s="14"/>
      <c r="N11" s="42" t="s">
        <v>37</v>
      </c>
      <c r="O11" s="43">
        <f>SUMIFS(Gastos!$E:$E,Gastos!$C:$C,N11,Gastos!$F:$F,$B$6)</f>
        <v>68</v>
      </c>
      <c r="P11" s="54" t="str">
        <f t="shared" si="4"/>
        <v>██</v>
      </c>
    </row>
    <row r="12" spans="1:16" ht="20.100000000000001" customHeight="1">
      <c r="A12" s="14"/>
      <c r="B12" s="31" t="s">
        <v>38</v>
      </c>
      <c r="C12" s="32"/>
      <c r="D12" s="34">
        <f>IF(F4&gt;0,N4/F4,0)</f>
        <v>0.38571428571428573</v>
      </c>
      <c r="E12" s="14"/>
      <c r="F12" s="42" t="s">
        <v>39</v>
      </c>
      <c r="G12" s="43">
        <f>SUMIFS(Ingresos!$D:$D,Ingresos!$E:$E,F12)</f>
        <v>0</v>
      </c>
      <c r="H12" s="48" t="str">
        <f t="shared" si="0"/>
        <v/>
      </c>
      <c r="I12" s="43">
        <f>SUMIFS(Gastos!$E:$E,Gastos!$F:$F,F12)</f>
        <v>0</v>
      </c>
      <c r="J12" s="49" t="str">
        <f t="shared" si="1"/>
        <v/>
      </c>
      <c r="K12" s="43">
        <f t="shared" si="2"/>
        <v>0</v>
      </c>
      <c r="L12" s="50">
        <f t="shared" si="3"/>
        <v>0</v>
      </c>
      <c r="M12" s="14"/>
      <c r="N12" s="42" t="s">
        <v>40</v>
      </c>
      <c r="O12" s="43">
        <f>SUMIFS(Gastos!$E:$E,Gastos!$C:$C,N12,Gastos!$F:$F,$B$6)</f>
        <v>60</v>
      </c>
      <c r="P12" s="54" t="str">
        <f t="shared" si="4"/>
        <v>██</v>
      </c>
    </row>
    <row r="13" spans="1:16" ht="20.100000000000001" customHeight="1">
      <c r="A13" s="14"/>
      <c r="B13" s="31" t="s">
        <v>41</v>
      </c>
      <c r="C13" s="32"/>
      <c r="D13" s="35" t="str">
        <f>INDEX('Presupuesto mensual'!$A$6:$A$16,MATCH(MAX('Presupuesto mensual'!$C$6:$C$16),'Presupuesto mensual'!$C$6:$C$16,0))</f>
        <v>Vivienda</v>
      </c>
      <c r="E13" s="14"/>
      <c r="F13" s="42" t="s">
        <v>16</v>
      </c>
      <c r="G13" s="43">
        <f>SUMIFS(Ingresos!$D:$D,Ingresos!$E:$E,F13)</f>
        <v>1400</v>
      </c>
      <c r="H13" s="48" t="str">
        <f t="shared" si="0"/>
        <v>████████████████</v>
      </c>
      <c r="I13" s="43">
        <f>SUMIFS(Gastos!$E:$E,Gastos!$F:$F,F13)</f>
        <v>860</v>
      </c>
      <c r="J13" s="49" t="str">
        <f t="shared" si="1"/>
        <v>█████████████</v>
      </c>
      <c r="K13" s="43">
        <f t="shared" si="2"/>
        <v>540</v>
      </c>
      <c r="L13" s="50">
        <f t="shared" si="3"/>
        <v>0.38571428571428573</v>
      </c>
      <c r="M13" s="14"/>
      <c r="N13" s="42" t="s">
        <v>42</v>
      </c>
      <c r="O13" s="43">
        <f>SUMIFS(Gastos!$E:$E,Gastos!$C:$C,N13,Gastos!$F:$F,$B$6)</f>
        <v>83</v>
      </c>
      <c r="P13" s="54" t="str">
        <f t="shared" si="4"/>
        <v>███</v>
      </c>
    </row>
    <row r="14" spans="1:16" ht="20.100000000000001" customHeight="1">
      <c r="A14" s="14"/>
      <c r="B14" s="36" t="s">
        <v>43</v>
      </c>
      <c r="C14" s="37"/>
      <c r="D14" s="38" t="str">
        <f>IF(N4&gt;=0,"Saldo positivo","Revisar gastos")</f>
        <v>Saldo positivo</v>
      </c>
      <c r="E14" s="14"/>
      <c r="F14" s="42" t="s">
        <v>44</v>
      </c>
      <c r="G14" s="43">
        <f>SUMIFS(Ingresos!$D:$D,Ingresos!$E:$E,F14)</f>
        <v>1470</v>
      </c>
      <c r="H14" s="48" t="str">
        <f t="shared" si="0"/>
        <v>█████████████████</v>
      </c>
      <c r="I14" s="43">
        <f>SUMIFS(Gastos!$E:$E,Gastos!$F:$F,F14)</f>
        <v>1000</v>
      </c>
      <c r="J14" s="49" t="str">
        <f t="shared" si="1"/>
        <v>███████████████</v>
      </c>
      <c r="K14" s="43">
        <f t="shared" si="2"/>
        <v>470</v>
      </c>
      <c r="L14" s="50">
        <f t="shared" si="3"/>
        <v>0.31972789115646261</v>
      </c>
      <c r="M14" s="14"/>
      <c r="N14" s="42" t="s">
        <v>45</v>
      </c>
      <c r="O14" s="43">
        <f>SUMIFS(Gastos!$E:$E,Gastos!$C:$C,N14,Gastos!$F:$F,$B$6)</f>
        <v>24</v>
      </c>
      <c r="P14" s="54" t="str">
        <f t="shared" si="4"/>
        <v>█</v>
      </c>
    </row>
    <row r="15" spans="1:16" ht="20.100000000000001" customHeight="1">
      <c r="A15" s="14"/>
      <c r="B15" s="14"/>
      <c r="C15" s="14"/>
      <c r="D15" s="14"/>
      <c r="E15" s="14"/>
      <c r="F15" s="42" t="s">
        <v>46</v>
      </c>
      <c r="G15" s="43">
        <f>SUMIFS(Ingresos!$D:$D,Ingresos!$E:$E,F15)</f>
        <v>1580</v>
      </c>
      <c r="H15" s="48" t="str">
        <f t="shared" si="0"/>
        <v>██████████████████</v>
      </c>
      <c r="I15" s="43">
        <f>SUMIFS(Gastos!$E:$E,Gastos!$F:$F,F15)</f>
        <v>1203</v>
      </c>
      <c r="J15" s="49" t="str">
        <f t="shared" si="1"/>
        <v>██████████████████</v>
      </c>
      <c r="K15" s="43">
        <f t="shared" si="2"/>
        <v>377</v>
      </c>
      <c r="L15" s="50">
        <f t="shared" si="3"/>
        <v>0.23860759493670886</v>
      </c>
      <c r="M15" s="14"/>
      <c r="N15" s="42" t="s">
        <v>47</v>
      </c>
      <c r="O15" s="43">
        <f>SUMIFS(Gastos!$E:$E,Gastos!$C:$C,N15,Gastos!$F:$F,$B$6)</f>
        <v>35</v>
      </c>
      <c r="P15" s="54" t="str">
        <f t="shared" si="4"/>
        <v>█</v>
      </c>
    </row>
    <row r="16" spans="1:16" ht="20.100000000000001" customHeight="1">
      <c r="A16" s="14"/>
      <c r="B16" s="14"/>
      <c r="C16" s="14"/>
      <c r="D16" s="14"/>
      <c r="E16" s="14"/>
      <c r="F16" s="42" t="s">
        <v>48</v>
      </c>
      <c r="G16" s="43">
        <f>SUMIFS(Ingresos!$D:$D,Ingresos!$E:$E,F16)</f>
        <v>0</v>
      </c>
      <c r="H16" s="48" t="str">
        <f t="shared" si="0"/>
        <v/>
      </c>
      <c r="I16" s="43">
        <f>SUMIFS(Gastos!$E:$E,Gastos!$F:$F,F16)</f>
        <v>0</v>
      </c>
      <c r="J16" s="49" t="str">
        <f t="shared" si="1"/>
        <v/>
      </c>
      <c r="K16" s="43">
        <f t="shared" si="2"/>
        <v>0</v>
      </c>
      <c r="L16" s="50">
        <f t="shared" si="3"/>
        <v>0</v>
      </c>
      <c r="M16" s="14"/>
      <c r="N16" s="42" t="s">
        <v>49</v>
      </c>
      <c r="O16" s="43">
        <f>SUMIFS(Gastos!$E:$E,Gastos!$C:$C,N16,Gastos!$F:$F,$B$6)</f>
        <v>55</v>
      </c>
      <c r="P16" s="54" t="str">
        <f t="shared" si="4"/>
        <v>██</v>
      </c>
    </row>
    <row r="17" spans="1:16" ht="20.100000000000001" customHeight="1">
      <c r="A17" s="14"/>
      <c r="B17" s="77" t="s">
        <v>50</v>
      </c>
      <c r="C17" s="78"/>
      <c r="D17" s="79"/>
      <c r="E17" s="14"/>
      <c r="F17" s="42" t="s">
        <v>51</v>
      </c>
      <c r="G17" s="43">
        <f>SUMIFS(Ingresos!$D:$D,Ingresos!$E:$E,F17)</f>
        <v>0</v>
      </c>
      <c r="H17" s="48" t="str">
        <f t="shared" si="0"/>
        <v/>
      </c>
      <c r="I17" s="43">
        <f>SUMIFS(Gastos!$E:$E,Gastos!$F:$F,F17)</f>
        <v>0</v>
      </c>
      <c r="J17" s="49" t="str">
        <f t="shared" si="1"/>
        <v/>
      </c>
      <c r="K17" s="43">
        <f t="shared" si="2"/>
        <v>0</v>
      </c>
      <c r="L17" s="50">
        <f t="shared" si="3"/>
        <v>0</v>
      </c>
      <c r="M17" s="14"/>
      <c r="N17" s="42" t="s">
        <v>52</v>
      </c>
      <c r="O17" s="43">
        <f>SUMIFS(Gastos!$E:$E,Gastos!$C:$C,N17,Gastos!$F:$F,$B$6)</f>
        <v>45</v>
      </c>
      <c r="P17" s="54" t="str">
        <f t="shared" si="4"/>
        <v>██</v>
      </c>
    </row>
    <row r="18" spans="1:16" ht="20.100000000000001" customHeight="1">
      <c r="A18" s="14"/>
      <c r="B18" s="39" t="s">
        <v>31</v>
      </c>
      <c r="C18" s="40" t="s">
        <v>53</v>
      </c>
      <c r="D18" s="41" t="s">
        <v>54</v>
      </c>
      <c r="E18" s="14"/>
      <c r="F18" s="42" t="s">
        <v>55</v>
      </c>
      <c r="G18" s="43">
        <f>SUMIFS(Ingresos!$D:$D,Ingresos!$E:$E,F18)</f>
        <v>0</v>
      </c>
      <c r="H18" s="48" t="str">
        <f t="shared" si="0"/>
        <v/>
      </c>
      <c r="I18" s="43">
        <f>SUMIFS(Gastos!$E:$E,Gastos!$F:$F,F18)</f>
        <v>0</v>
      </c>
      <c r="J18" s="49" t="str">
        <f t="shared" si="1"/>
        <v/>
      </c>
      <c r="K18" s="43">
        <f t="shared" si="2"/>
        <v>0</v>
      </c>
      <c r="L18" s="50">
        <f t="shared" si="3"/>
        <v>0</v>
      </c>
      <c r="M18" s="14"/>
      <c r="N18" s="42" t="s">
        <v>56</v>
      </c>
      <c r="O18" s="43">
        <f>SUMIFS(Gastos!$E:$E,Gastos!$C:$C,N18,Gastos!$F:$F,$B$6)</f>
        <v>0</v>
      </c>
      <c r="P18" s="54" t="str">
        <f t="shared" si="4"/>
        <v/>
      </c>
    </row>
    <row r="19" spans="1:16" ht="20.100000000000001" customHeight="1">
      <c r="A19" s="14"/>
      <c r="B19" s="42" t="s">
        <v>35</v>
      </c>
      <c r="C19" s="43">
        <f>'Presupuesto mensual'!B6</f>
        <v>500</v>
      </c>
      <c r="D19" s="44">
        <f>'Presupuesto mensual'!C6</f>
        <v>450</v>
      </c>
      <c r="E19" s="14"/>
      <c r="F19" s="42" t="s">
        <v>57</v>
      </c>
      <c r="G19" s="43">
        <f>SUMIFS(Ingresos!$D:$D,Ingresos!$E:$E,F19)</f>
        <v>0</v>
      </c>
      <c r="H19" s="48" t="str">
        <f t="shared" si="0"/>
        <v/>
      </c>
      <c r="I19" s="43">
        <f>SUMIFS(Gastos!$E:$E,Gastos!$F:$F,F19)</f>
        <v>0</v>
      </c>
      <c r="J19" s="49" t="str">
        <f t="shared" si="1"/>
        <v/>
      </c>
      <c r="K19" s="43">
        <f t="shared" si="2"/>
        <v>0</v>
      </c>
      <c r="L19" s="50">
        <f t="shared" si="3"/>
        <v>0</v>
      </c>
      <c r="M19" s="14"/>
      <c r="N19" s="42" t="s">
        <v>58</v>
      </c>
      <c r="O19" s="43">
        <f>SUMIFS(Gastos!$E:$E,Gastos!$C:$C,N19,Gastos!$F:$F,$B$6)</f>
        <v>0</v>
      </c>
      <c r="P19" s="54" t="str">
        <f t="shared" si="4"/>
        <v/>
      </c>
    </row>
    <row r="20" spans="1:16" ht="20.100000000000001" customHeight="1">
      <c r="A20" s="14"/>
      <c r="B20" s="42" t="s">
        <v>37</v>
      </c>
      <c r="C20" s="43">
        <f>'Presupuesto mensual'!B7</f>
        <v>250</v>
      </c>
      <c r="D20" s="44">
        <f>'Presupuesto mensual'!C7</f>
        <v>68</v>
      </c>
      <c r="E20" s="14"/>
      <c r="F20" s="42" t="s">
        <v>59</v>
      </c>
      <c r="G20" s="43">
        <f>SUMIFS(Ingresos!$D:$D,Ingresos!$E:$E,F20)</f>
        <v>0</v>
      </c>
      <c r="H20" s="48" t="str">
        <f t="shared" si="0"/>
        <v/>
      </c>
      <c r="I20" s="43">
        <f>SUMIFS(Gastos!$E:$E,Gastos!$F:$F,F20)</f>
        <v>0</v>
      </c>
      <c r="J20" s="49" t="str">
        <f t="shared" si="1"/>
        <v/>
      </c>
      <c r="K20" s="43">
        <f t="shared" si="2"/>
        <v>0</v>
      </c>
      <c r="L20" s="50">
        <f t="shared" si="3"/>
        <v>0</v>
      </c>
      <c r="M20" s="14"/>
      <c r="N20" s="45" t="s">
        <v>60</v>
      </c>
      <c r="O20" s="46">
        <f>SUMIFS(Gastos!$E:$E,Gastos!$C:$C,N20,Gastos!$F:$F,$B$6)</f>
        <v>40</v>
      </c>
      <c r="P20" s="55" t="str">
        <f t="shared" si="4"/>
        <v>█</v>
      </c>
    </row>
    <row r="21" spans="1:16" ht="20.100000000000001" customHeight="1">
      <c r="A21" s="14"/>
      <c r="B21" s="42" t="s">
        <v>40</v>
      </c>
      <c r="C21" s="43">
        <f>'Presupuesto mensual'!B8</f>
        <v>80</v>
      </c>
      <c r="D21" s="44">
        <f>'Presupuesto mensual'!C8</f>
        <v>60</v>
      </c>
      <c r="E21" s="14"/>
      <c r="F21" s="45" t="s">
        <v>61</v>
      </c>
      <c r="G21" s="46">
        <f>SUMIFS(Ingresos!$D:$D,Ingresos!$E:$E,F21)</f>
        <v>0</v>
      </c>
      <c r="H21" s="51" t="str">
        <f t="shared" si="0"/>
        <v/>
      </c>
      <c r="I21" s="46">
        <f>SUMIFS(Gastos!$E:$E,Gastos!$F:$F,F21)</f>
        <v>0</v>
      </c>
      <c r="J21" s="52" t="str">
        <f t="shared" si="1"/>
        <v/>
      </c>
      <c r="K21" s="46">
        <f t="shared" si="2"/>
        <v>0</v>
      </c>
      <c r="L21" s="53">
        <f t="shared" si="3"/>
        <v>0</v>
      </c>
      <c r="M21" s="14"/>
      <c r="N21" s="14"/>
      <c r="O21" s="14"/>
      <c r="P21" s="14"/>
    </row>
    <row r="22" spans="1:16" ht="20.100000000000001" customHeight="1">
      <c r="A22" s="14"/>
      <c r="B22" s="42" t="s">
        <v>42</v>
      </c>
      <c r="C22" s="43">
        <f>'Presupuesto mensual'!B9</f>
        <v>100</v>
      </c>
      <c r="D22" s="44">
        <f>'Presupuesto mensual'!C9</f>
        <v>83</v>
      </c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</row>
    <row r="23" spans="1:16" ht="20.100000000000001" customHeight="1">
      <c r="A23" s="14"/>
      <c r="B23" s="42" t="s">
        <v>45</v>
      </c>
      <c r="C23" s="43">
        <f>'Presupuesto mensual'!B10</f>
        <v>40</v>
      </c>
      <c r="D23" s="44">
        <f>'Presupuesto mensual'!C10</f>
        <v>24</v>
      </c>
      <c r="E23" s="14"/>
      <c r="F23" s="77" t="s">
        <v>62</v>
      </c>
      <c r="G23" s="78"/>
      <c r="H23" s="78"/>
      <c r="I23" s="78"/>
      <c r="J23" s="78"/>
      <c r="K23" s="78"/>
      <c r="L23" s="78"/>
      <c r="M23" s="78"/>
      <c r="N23" s="78"/>
      <c r="O23" s="78"/>
      <c r="P23" s="79"/>
    </row>
    <row r="24" spans="1:16" ht="20.100000000000001" customHeight="1">
      <c r="A24" s="14"/>
      <c r="B24" s="42" t="s">
        <v>47</v>
      </c>
      <c r="C24" s="43">
        <f>'Presupuesto mensual'!B11</f>
        <v>120</v>
      </c>
      <c r="D24" s="44">
        <f>'Presupuesto mensual'!C11</f>
        <v>35</v>
      </c>
      <c r="E24" s="14"/>
      <c r="F24" s="39" t="s">
        <v>63</v>
      </c>
      <c r="G24" s="40" t="s">
        <v>64</v>
      </c>
      <c r="H24" s="40" t="s">
        <v>65</v>
      </c>
      <c r="I24" s="40" t="s">
        <v>66</v>
      </c>
      <c r="J24" s="40" t="s">
        <v>67</v>
      </c>
      <c r="K24" s="40" t="s">
        <v>43</v>
      </c>
      <c r="L24" s="40"/>
      <c r="M24" s="40" t="s">
        <v>68</v>
      </c>
      <c r="N24" s="40"/>
      <c r="O24" s="40"/>
      <c r="P24" s="41"/>
    </row>
    <row r="25" spans="1:16" ht="20.100000000000001" customHeight="1">
      <c r="A25" s="14"/>
      <c r="B25" s="42" t="s">
        <v>49</v>
      </c>
      <c r="C25" s="43">
        <f>'Presupuesto mensual'!B12</f>
        <v>60</v>
      </c>
      <c r="D25" s="44">
        <f>'Presupuesto mensual'!C12</f>
        <v>55</v>
      </c>
      <c r="E25" s="14"/>
      <c r="F25" s="42" t="s">
        <v>69</v>
      </c>
      <c r="G25" s="43">
        <f>'Objetivos ahorro'!B6</f>
        <v>3000</v>
      </c>
      <c r="H25" s="43">
        <f>'Objetivos ahorro'!C6</f>
        <v>900</v>
      </c>
      <c r="I25" s="43">
        <f>'Objetivos ahorro'!D6</f>
        <v>2100</v>
      </c>
      <c r="J25" s="43">
        <f ca="1">'Objetivos ahorro'!F6</f>
        <v>420</v>
      </c>
      <c r="K25" s="56" t="str">
        <f>IF(I25&lt;=0,"Completado","En progreso")</f>
        <v>En progreso</v>
      </c>
      <c r="L25" s="56"/>
      <c r="M25" s="56"/>
      <c r="N25" s="49" t="str">
        <f>IFERROR(REPT("█",ROUND(H25/G25*18,0)),"")</f>
        <v>█████</v>
      </c>
      <c r="O25" s="56"/>
      <c r="P25" s="57"/>
    </row>
    <row r="26" spans="1:16" ht="20.100000000000001" customHeight="1">
      <c r="A26" s="14"/>
      <c r="B26" s="42" t="s">
        <v>52</v>
      </c>
      <c r="C26" s="43">
        <f>'Presupuesto mensual'!B13</f>
        <v>50</v>
      </c>
      <c r="D26" s="44">
        <f>'Presupuesto mensual'!C13</f>
        <v>45</v>
      </c>
      <c r="E26" s="14"/>
      <c r="F26" s="42" t="s">
        <v>70</v>
      </c>
      <c r="G26" s="43">
        <f>'Objetivos ahorro'!B7</f>
        <v>2000</v>
      </c>
      <c r="H26" s="43">
        <f>'Objetivos ahorro'!C7</f>
        <v>600</v>
      </c>
      <c r="I26" s="43">
        <f>'Objetivos ahorro'!D7</f>
        <v>1400</v>
      </c>
      <c r="J26" s="43">
        <f ca="1">'Objetivos ahorro'!F7</f>
        <v>466.66666666666669</v>
      </c>
      <c r="K26" s="56" t="str">
        <f>IF(I26&lt;=0,"Completado","En progreso")</f>
        <v>En progreso</v>
      </c>
      <c r="L26" s="56"/>
      <c r="M26" s="56"/>
      <c r="N26" s="49" t="str">
        <f>IFERROR(REPT("█",ROUND(H26/G26*18,0)),"")</f>
        <v>█████</v>
      </c>
      <c r="O26" s="56"/>
      <c r="P26" s="57"/>
    </row>
    <row r="27" spans="1:16" ht="20.100000000000001" customHeight="1">
      <c r="A27" s="14"/>
      <c r="B27" s="42" t="s">
        <v>56</v>
      </c>
      <c r="C27" s="43">
        <f>'Presupuesto mensual'!B14</f>
        <v>0</v>
      </c>
      <c r="D27" s="44">
        <f>'Presupuesto mensual'!C14</f>
        <v>0</v>
      </c>
      <c r="E27" s="14"/>
      <c r="F27" s="42" t="s">
        <v>71</v>
      </c>
      <c r="G27" s="43">
        <f>'Objetivos ahorro'!B8</f>
        <v>800</v>
      </c>
      <c r="H27" s="43">
        <f>'Objetivos ahorro'!C8</f>
        <v>150</v>
      </c>
      <c r="I27" s="43">
        <f>'Objetivos ahorro'!D8</f>
        <v>650</v>
      </c>
      <c r="J27" s="43">
        <f ca="1">'Objetivos ahorro'!F8</f>
        <v>325</v>
      </c>
      <c r="K27" s="56" t="str">
        <f>IF(I27&lt;=0,"Completado","En progreso")</f>
        <v>En progreso</v>
      </c>
      <c r="L27" s="56"/>
      <c r="M27" s="56"/>
      <c r="N27" s="49" t="str">
        <f>IFERROR(REPT("█",ROUND(H27/G27*18,0)),"")</f>
        <v>███</v>
      </c>
      <c r="O27" s="56"/>
      <c r="P27" s="57"/>
    </row>
    <row r="28" spans="1:16" ht="20.100000000000001" customHeight="1">
      <c r="A28" s="14"/>
      <c r="B28" s="42" t="s">
        <v>58</v>
      </c>
      <c r="C28" s="43">
        <f>'Presupuesto mensual'!B15</f>
        <v>200</v>
      </c>
      <c r="D28" s="44">
        <f>'Presupuesto mensual'!C15</f>
        <v>0</v>
      </c>
      <c r="E28" s="14"/>
      <c r="F28" s="42" t="s">
        <v>72</v>
      </c>
      <c r="G28" s="43">
        <f>'Objetivos ahorro'!B9</f>
        <v>700</v>
      </c>
      <c r="H28" s="43">
        <f>'Objetivos ahorro'!C9</f>
        <v>220</v>
      </c>
      <c r="I28" s="43">
        <f>'Objetivos ahorro'!D9</f>
        <v>480</v>
      </c>
      <c r="J28" s="43">
        <f ca="1">'Objetivos ahorro'!F9</f>
        <v>480</v>
      </c>
      <c r="K28" s="56" t="str">
        <f>IF(I28&lt;=0,"Completado","En progreso")</f>
        <v>En progreso</v>
      </c>
      <c r="L28" s="56"/>
      <c r="M28" s="56"/>
      <c r="N28" s="49" t="str">
        <f>IFERROR(REPT("█",ROUND(H28/G28*18,0)),"")</f>
        <v>██████</v>
      </c>
      <c r="O28" s="56"/>
      <c r="P28" s="57"/>
    </row>
    <row r="29" spans="1:16" ht="20.100000000000001" customHeight="1">
      <c r="A29" s="14"/>
      <c r="B29" s="45" t="s">
        <v>60</v>
      </c>
      <c r="C29" s="46">
        <f>'Presupuesto mensual'!B16</f>
        <v>80</v>
      </c>
      <c r="D29" s="47">
        <f>'Presupuesto mensual'!C16</f>
        <v>40</v>
      </c>
      <c r="E29" s="14"/>
      <c r="F29" s="45"/>
      <c r="G29" s="46"/>
      <c r="H29" s="46"/>
      <c r="I29" s="46"/>
      <c r="J29" s="46"/>
      <c r="K29" s="58"/>
      <c r="L29" s="58"/>
      <c r="M29" s="58"/>
      <c r="N29" s="58"/>
      <c r="O29" s="58"/>
      <c r="P29" s="59"/>
    </row>
    <row r="30" spans="1:16" ht="20.100000000000001" customHeight="1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</row>
    <row r="31" spans="1:16" ht="20.100000000000001" customHeight="1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</row>
    <row r="32" spans="1:16" ht="20.100000000000001" customHeight="1">
      <c r="A32" s="14"/>
      <c r="B32" s="77" t="s">
        <v>73</v>
      </c>
      <c r="C32" s="78"/>
      <c r="D32" s="78"/>
      <c r="E32" s="78"/>
      <c r="F32" s="78"/>
      <c r="G32" s="79"/>
      <c r="H32" s="68"/>
      <c r="I32" s="80" t="s">
        <v>74</v>
      </c>
      <c r="J32" s="68"/>
      <c r="K32" s="68"/>
      <c r="L32" s="68"/>
      <c r="M32" s="68"/>
      <c r="N32" s="68"/>
      <c r="O32" s="68"/>
      <c r="P32" s="68"/>
    </row>
    <row r="33" spans="1:16" ht="20.100000000000001" customHeight="1">
      <c r="A33" s="14"/>
      <c r="B33" s="39" t="s">
        <v>75</v>
      </c>
      <c r="C33" s="40" t="s">
        <v>76</v>
      </c>
      <c r="D33" s="40" t="s">
        <v>31</v>
      </c>
      <c r="E33" s="40" t="s">
        <v>77</v>
      </c>
      <c r="F33" s="40" t="s">
        <v>78</v>
      </c>
      <c r="G33" s="41" t="s">
        <v>25</v>
      </c>
      <c r="H33" s="14"/>
      <c r="I33" s="14"/>
      <c r="J33" s="14"/>
      <c r="K33" s="14"/>
      <c r="L33" s="14"/>
      <c r="M33" s="14"/>
      <c r="N33" s="14"/>
      <c r="O33" s="14"/>
      <c r="P33" s="14"/>
    </row>
    <row r="34" spans="1:16" ht="20.100000000000001" customHeight="1">
      <c r="A34" s="14"/>
      <c r="B34" s="60">
        <f>IFERROR(INDEX(Gastos!$A$2:$A$400,ROWS($B$34:B34)),"")</f>
        <v>46113</v>
      </c>
      <c r="C34" s="56" t="str">
        <f>IFERROR(INDEX(Gastos!$B$2:$B$400,ROWS($B$34:B34)),"")</f>
        <v>Alquiler</v>
      </c>
      <c r="D34" s="56" t="str">
        <f>IFERROR(INDEX(Gastos!$C$2:$C$400,ROWS($B$34:B34)),"")</f>
        <v>Vivienda</v>
      </c>
      <c r="E34" s="56" t="str">
        <f>IFERROR(INDEX(Gastos!$D$2:$D$400,ROWS($B$34:B34)),"")</f>
        <v>Necesario</v>
      </c>
      <c r="F34" s="43">
        <f>IFERROR(INDEX(Gastos!$E$2:$E$400,ROWS($B$34:B34)),"")</f>
        <v>450</v>
      </c>
      <c r="G34" s="57" t="str">
        <f>IFERROR(INDEX(Gastos!$F$2:$F$400,ROWS($B$34:B34)),"")</f>
        <v>Abril</v>
      </c>
      <c r="H34" s="14"/>
      <c r="I34" s="14"/>
      <c r="J34" s="14"/>
      <c r="K34" s="14"/>
      <c r="L34" s="14"/>
      <c r="M34" s="14"/>
      <c r="N34" s="14"/>
      <c r="O34" s="14"/>
      <c r="P34" s="14"/>
    </row>
    <row r="35" spans="1:16" ht="20.100000000000001" customHeight="1">
      <c r="A35" s="14"/>
      <c r="B35" s="60">
        <f>IFERROR(INDEX(Gastos!$A$2:$A$400,ROWS($B$34:B35)),"")</f>
        <v>46115</v>
      </c>
      <c r="C35" s="56" t="str">
        <f>IFERROR(INDEX(Gastos!$B$2:$B$400,ROWS($B$34:B35)),"")</f>
        <v>Supermercado</v>
      </c>
      <c r="D35" s="56" t="str">
        <f>IFERROR(INDEX(Gastos!$C$2:$C$400,ROWS($B$34:B35)),"")</f>
        <v>Alimentación</v>
      </c>
      <c r="E35" s="56" t="str">
        <f>IFERROR(INDEX(Gastos!$D$2:$D$400,ROWS($B$34:B35)),"")</f>
        <v>Necesario</v>
      </c>
      <c r="F35" s="43">
        <f>IFERROR(INDEX(Gastos!$E$2:$E$400,ROWS($B$34:B35)),"")</f>
        <v>68</v>
      </c>
      <c r="G35" s="57" t="str">
        <f>IFERROR(INDEX(Gastos!$F$2:$F$400,ROWS($B$34:B35)),"")</f>
        <v>Abril</v>
      </c>
      <c r="H35" s="14"/>
      <c r="I35" s="14"/>
      <c r="J35" s="14"/>
      <c r="K35" s="14"/>
      <c r="L35" s="14"/>
      <c r="M35" s="14"/>
      <c r="N35" s="14"/>
      <c r="O35" s="14"/>
      <c r="P35" s="14"/>
    </row>
    <row r="36" spans="1:16" ht="20.100000000000001" customHeight="1">
      <c r="A36" s="14"/>
      <c r="B36" s="60">
        <f>IFERROR(INDEX(Gastos!$A$2:$A$400,ROWS($B$34:B36)),"")</f>
        <v>46117</v>
      </c>
      <c r="C36" s="56" t="str">
        <f>IFERROR(INDEX(Gastos!$B$2:$B$400,ROWS($B$34:B36)),"")</f>
        <v>Transporte</v>
      </c>
      <c r="D36" s="56" t="str">
        <f>IFERROR(INDEX(Gastos!$C$2:$C$400,ROWS($B$34:B36)),"")</f>
        <v>Transporte</v>
      </c>
      <c r="E36" s="56" t="str">
        <f>IFERROR(INDEX(Gastos!$D$2:$D$400,ROWS($B$34:B36)),"")</f>
        <v>Necesario</v>
      </c>
      <c r="F36" s="43">
        <f>IFERROR(INDEX(Gastos!$E$2:$E$400,ROWS($B$34:B36)),"")</f>
        <v>60</v>
      </c>
      <c r="G36" s="57" t="str">
        <f>IFERROR(INDEX(Gastos!$F$2:$F$400,ROWS($B$34:B36)),"")</f>
        <v>Abril</v>
      </c>
      <c r="H36" s="14"/>
      <c r="I36" s="14"/>
      <c r="J36" s="14"/>
      <c r="K36" s="14"/>
      <c r="L36" s="14"/>
      <c r="M36" s="14"/>
      <c r="N36" s="14"/>
      <c r="O36" s="14"/>
      <c r="P36" s="14"/>
    </row>
    <row r="37" spans="1:16" ht="20.100000000000001" customHeight="1">
      <c r="A37" s="14"/>
      <c r="B37" s="60">
        <f>IFERROR(INDEX(Gastos!$A$2:$A$400,ROWS($B$34:B37)),"")</f>
        <v>46119</v>
      </c>
      <c r="C37" s="56" t="str">
        <f>IFERROR(INDEX(Gastos!$B$2:$B$400,ROWS($B$34:B37)),"")</f>
        <v>Luz y agua</v>
      </c>
      <c r="D37" s="56" t="str">
        <f>IFERROR(INDEX(Gastos!$C$2:$C$400,ROWS($B$34:B37)),"")</f>
        <v>Suministros</v>
      </c>
      <c r="E37" s="56" t="str">
        <f>IFERROR(INDEX(Gastos!$D$2:$D$400,ROWS($B$34:B37)),"")</f>
        <v>Necesario</v>
      </c>
      <c r="F37" s="43">
        <f>IFERROR(INDEX(Gastos!$E$2:$E$400,ROWS($B$34:B37)),"")</f>
        <v>83</v>
      </c>
      <c r="G37" s="57" t="str">
        <f>IFERROR(INDEX(Gastos!$F$2:$F$400,ROWS($B$34:B37)),"")</f>
        <v>Abril</v>
      </c>
      <c r="H37" s="14"/>
      <c r="I37" s="14"/>
      <c r="J37" s="14"/>
      <c r="K37" s="14"/>
      <c r="L37" s="14"/>
      <c r="M37" s="14"/>
      <c r="N37" s="14"/>
      <c r="O37" s="14"/>
      <c r="P37" s="14"/>
    </row>
    <row r="38" spans="1:16" ht="20.100000000000001" customHeight="1">
      <c r="A38" s="14"/>
      <c r="B38" s="60">
        <f>IFERROR(INDEX(Gastos!$A$2:$A$400,ROWS($B$34:B38)),"")</f>
        <v>46121</v>
      </c>
      <c r="C38" s="56" t="str">
        <f>IFERROR(INDEX(Gastos!$B$2:$B$400,ROWS($B$34:B38)),"")</f>
        <v>Cena fuera</v>
      </c>
      <c r="D38" s="56" t="str">
        <f>IFERROR(INDEX(Gastos!$C$2:$C$400,ROWS($B$34:B38)),"")</f>
        <v>Ocio</v>
      </c>
      <c r="E38" s="56" t="str">
        <f>IFERROR(INDEX(Gastos!$D$2:$D$400,ROWS($B$34:B38)),"")</f>
        <v>Opcional</v>
      </c>
      <c r="F38" s="43">
        <f>IFERROR(INDEX(Gastos!$E$2:$E$400,ROWS($B$34:B38)),"")</f>
        <v>35</v>
      </c>
      <c r="G38" s="57" t="str">
        <f>IFERROR(INDEX(Gastos!$F$2:$F$400,ROWS($B$34:B38)),"")</f>
        <v>Abril</v>
      </c>
      <c r="H38" s="14"/>
      <c r="I38" s="14"/>
      <c r="J38" s="14"/>
      <c r="K38" s="14"/>
      <c r="L38" s="14"/>
      <c r="M38" s="14"/>
      <c r="N38" s="14"/>
      <c r="O38" s="14"/>
      <c r="P38" s="14"/>
    </row>
    <row r="39" spans="1:16" ht="20.100000000000001" customHeight="1">
      <c r="A39" s="14"/>
      <c r="B39" s="60">
        <f>IFERROR(INDEX(Gastos!$A$2:$A$400,ROWS($B$34:B39)),"")</f>
        <v>46124</v>
      </c>
      <c r="C39" s="56" t="str">
        <f>IFERROR(INDEX(Gastos!$B$2:$B$400,ROWS($B$34:B39)),"")</f>
        <v>Compra ropa</v>
      </c>
      <c r="D39" s="56" t="str">
        <f>IFERROR(INDEX(Gastos!$C$2:$C$400,ROWS($B$34:B39)),"")</f>
        <v>Ropa</v>
      </c>
      <c r="E39" s="56" t="str">
        <f>IFERROR(INDEX(Gastos!$D$2:$D$400,ROWS($B$34:B39)),"")</f>
        <v>Opcional</v>
      </c>
      <c r="F39" s="43">
        <f>IFERROR(INDEX(Gastos!$E$2:$E$400,ROWS($B$34:B39)),"")</f>
        <v>55</v>
      </c>
      <c r="G39" s="57" t="str">
        <f>IFERROR(INDEX(Gastos!$F$2:$F$400,ROWS($B$34:B39)),"")</f>
        <v>Abril</v>
      </c>
      <c r="H39" s="14"/>
      <c r="I39" s="14"/>
      <c r="J39" s="14"/>
      <c r="K39" s="14"/>
      <c r="L39" s="14"/>
      <c r="M39" s="14"/>
      <c r="N39" s="14"/>
      <c r="O39" s="14"/>
      <c r="P39" s="14"/>
    </row>
    <row r="40" spans="1:16" ht="20.100000000000001" customHeight="1">
      <c r="A40" s="14"/>
      <c r="B40" s="60">
        <f>IFERROR(INDEX(Gastos!$A$2:$A$400,ROWS($B$34:B40)),"")</f>
        <v>46127</v>
      </c>
      <c r="C40" s="56" t="str">
        <f>IFERROR(INDEX(Gastos!$B$2:$B$400,ROWS($B$34:B40)),"")</f>
        <v>Farmacia</v>
      </c>
      <c r="D40" s="56" t="str">
        <f>IFERROR(INDEX(Gastos!$C$2:$C$400,ROWS($B$34:B40)),"")</f>
        <v>Salud</v>
      </c>
      <c r="E40" s="56" t="str">
        <f>IFERROR(INDEX(Gastos!$D$2:$D$400,ROWS($B$34:B40)),"")</f>
        <v>Necesario</v>
      </c>
      <c r="F40" s="43">
        <f>IFERROR(INDEX(Gastos!$E$2:$E$400,ROWS($B$34:B40)),"")</f>
        <v>24</v>
      </c>
      <c r="G40" s="57" t="str">
        <f>IFERROR(INDEX(Gastos!$F$2:$F$400,ROWS($B$34:B40)),"")</f>
        <v>Abril</v>
      </c>
      <c r="H40" s="14"/>
      <c r="I40" s="14"/>
      <c r="J40" s="14"/>
      <c r="K40" s="14"/>
      <c r="L40" s="14"/>
      <c r="M40" s="14"/>
      <c r="N40" s="14"/>
      <c r="O40" s="14"/>
      <c r="P40" s="14"/>
    </row>
    <row r="41" spans="1:16" ht="20.100000000000001" customHeight="1">
      <c r="A41" s="14"/>
      <c r="B41" s="61">
        <f>IFERROR(INDEX(Gastos!$A$2:$A$400,ROWS($B$34:B41)),"")</f>
        <v>46132</v>
      </c>
      <c r="C41" s="58" t="str">
        <f>IFERROR(INDEX(Gastos!$B$2:$B$400,ROWS($B$34:B41)),"")</f>
        <v>Curso online</v>
      </c>
      <c r="D41" s="58" t="str">
        <f>IFERROR(INDEX(Gastos!$C$2:$C$400,ROWS($B$34:B41)),"")</f>
        <v>Estudios</v>
      </c>
      <c r="E41" s="58" t="str">
        <f>IFERROR(INDEX(Gastos!$D$2:$D$400,ROWS($B$34:B41)),"")</f>
        <v>Opcional</v>
      </c>
      <c r="F41" s="46">
        <f>IFERROR(INDEX(Gastos!$E$2:$E$400,ROWS($B$34:B41)),"")</f>
        <v>45</v>
      </c>
      <c r="G41" s="59" t="str">
        <f>IFERROR(INDEX(Gastos!$F$2:$F$400,ROWS($B$34:B41)),"")</f>
        <v>Abril</v>
      </c>
      <c r="H41" s="14"/>
      <c r="I41" s="14"/>
      <c r="J41" s="14"/>
      <c r="K41" s="14"/>
      <c r="L41" s="14"/>
      <c r="M41" s="14"/>
      <c r="N41" s="14"/>
      <c r="O41" s="14"/>
      <c r="P41" s="14"/>
    </row>
    <row r="42" spans="1:16" ht="20.100000000000001" customHeight="1">
      <c r="A42" s="14"/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</row>
    <row r="43" spans="1:16" ht="20.100000000000001" customHeight="1">
      <c r="A43" s="14"/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</row>
    <row r="44" spans="1:16" ht="20.100000000000001" customHeight="1">
      <c r="A44" s="14"/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</row>
  </sheetData>
  <mergeCells count="15">
    <mergeCell ref="B17:D17"/>
    <mergeCell ref="F8:L8"/>
    <mergeCell ref="N8:P8"/>
    <mergeCell ref="F23:P23"/>
    <mergeCell ref="B32:P32"/>
    <mergeCell ref="J2:L3"/>
    <mergeCell ref="J4:L5"/>
    <mergeCell ref="N2:P3"/>
    <mergeCell ref="N4:P5"/>
    <mergeCell ref="B8:D8"/>
    <mergeCell ref="B2:D4"/>
    <mergeCell ref="B5:D5"/>
    <mergeCell ref="B6:D6"/>
    <mergeCell ref="F2:H3"/>
    <mergeCell ref="F4:H5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xr:uid="{00000000-0002-0000-0100-000000000000}">
          <x14:formula1>
            <xm:f>Configuración!$A$2:$A$13</xm:f>
          </x14:formula1>
          <xm:sqref>B6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00"/>
  <sheetViews>
    <sheetView workbookViewId="0"/>
  </sheetViews>
  <sheetFormatPr baseColWidth="10" defaultColWidth="9" defaultRowHeight="14.25"/>
  <cols>
    <col min="1" max="1" width="13" customWidth="1"/>
    <col min="2" max="2" width="26" customWidth="1"/>
    <col min="3" max="3" width="16" customWidth="1"/>
    <col min="4" max="5" width="13" customWidth="1"/>
  </cols>
  <sheetData>
    <row r="1" spans="1:5">
      <c r="A1" s="1" t="s">
        <v>75</v>
      </c>
      <c r="B1" s="1" t="s">
        <v>76</v>
      </c>
      <c r="C1" s="1" t="s">
        <v>77</v>
      </c>
      <c r="D1" s="1" t="s">
        <v>78</v>
      </c>
      <c r="E1" s="1" t="s">
        <v>25</v>
      </c>
    </row>
    <row r="2" spans="1:5">
      <c r="A2" s="12">
        <v>46113</v>
      </c>
      <c r="B2" s="2" t="s">
        <v>79</v>
      </c>
      <c r="C2" s="2" t="s">
        <v>80</v>
      </c>
      <c r="D2" s="13">
        <v>1350</v>
      </c>
      <c r="E2" s="2" t="s">
        <v>16</v>
      </c>
    </row>
    <row r="3" spans="1:5">
      <c r="A3" s="12">
        <v>46124</v>
      </c>
      <c r="B3" s="2" t="s">
        <v>81</v>
      </c>
      <c r="C3" s="2" t="s">
        <v>81</v>
      </c>
      <c r="D3" s="13">
        <v>50</v>
      </c>
      <c r="E3" s="2" t="s">
        <v>16</v>
      </c>
    </row>
    <row r="4" spans="1:5">
      <c r="A4" s="12">
        <v>46143</v>
      </c>
      <c r="B4" s="2" t="s">
        <v>82</v>
      </c>
      <c r="C4" s="2" t="s">
        <v>80</v>
      </c>
      <c r="D4" s="13">
        <v>1350</v>
      </c>
      <c r="E4" s="2" t="s">
        <v>44</v>
      </c>
    </row>
    <row r="5" spans="1:5">
      <c r="A5" s="12">
        <v>46157</v>
      </c>
      <c r="B5" s="2" t="s">
        <v>83</v>
      </c>
      <c r="C5" s="2" t="s">
        <v>60</v>
      </c>
      <c r="D5" s="13">
        <v>120</v>
      </c>
      <c r="E5" s="2" t="s">
        <v>44</v>
      </c>
    </row>
    <row r="6" spans="1:5">
      <c r="A6" s="12">
        <v>46174</v>
      </c>
      <c r="B6" s="2" t="s">
        <v>84</v>
      </c>
      <c r="C6" s="2" t="s">
        <v>80</v>
      </c>
      <c r="D6" s="13">
        <v>1400</v>
      </c>
      <c r="E6" s="2" t="s">
        <v>46</v>
      </c>
    </row>
    <row r="7" spans="1:5">
      <c r="A7" s="12">
        <v>46191</v>
      </c>
      <c r="B7" s="2" t="s">
        <v>85</v>
      </c>
      <c r="C7" s="2" t="s">
        <v>86</v>
      </c>
      <c r="D7" s="13">
        <v>180</v>
      </c>
      <c r="E7" s="2" t="s">
        <v>46</v>
      </c>
    </row>
    <row r="8" spans="1:5">
      <c r="A8" s="12"/>
      <c r="B8" s="2"/>
      <c r="C8" s="2"/>
      <c r="D8" s="13"/>
      <c r="E8" s="2"/>
    </row>
    <row r="9" spans="1:5">
      <c r="A9" s="12"/>
      <c r="B9" s="2"/>
      <c r="C9" s="2"/>
      <c r="D9" s="13"/>
      <c r="E9" s="2"/>
    </row>
    <row r="10" spans="1:5">
      <c r="A10" s="12"/>
      <c r="B10" s="2"/>
      <c r="C10" s="2"/>
      <c r="D10" s="13"/>
      <c r="E10" s="2"/>
    </row>
    <row r="11" spans="1:5">
      <c r="A11" s="12"/>
      <c r="B11" s="2"/>
      <c r="C11" s="2"/>
      <c r="D11" s="13"/>
      <c r="E11" s="2"/>
    </row>
    <row r="12" spans="1:5">
      <c r="A12" s="12"/>
      <c r="B12" s="2"/>
      <c r="C12" s="2"/>
      <c r="D12" s="13"/>
      <c r="E12" s="2"/>
    </row>
    <row r="13" spans="1:5">
      <c r="A13" s="12"/>
      <c r="B13" s="2"/>
      <c r="C13" s="2"/>
      <c r="D13" s="13"/>
      <c r="E13" s="2"/>
    </row>
    <row r="14" spans="1:5">
      <c r="A14" s="12"/>
      <c r="B14" s="2"/>
      <c r="C14" s="2"/>
      <c r="D14" s="13"/>
      <c r="E14" s="2"/>
    </row>
    <row r="15" spans="1:5">
      <c r="A15" s="12"/>
      <c r="B15" s="2"/>
      <c r="C15" s="2"/>
      <c r="D15" s="13"/>
      <c r="E15" s="2"/>
    </row>
    <row r="16" spans="1:5">
      <c r="A16" s="12"/>
      <c r="B16" s="2"/>
      <c r="C16" s="2"/>
      <c r="D16" s="13"/>
      <c r="E16" s="2"/>
    </row>
    <row r="17" spans="1:5">
      <c r="A17" s="12"/>
      <c r="B17" s="2"/>
      <c r="C17" s="2"/>
      <c r="D17" s="13"/>
      <c r="E17" s="2"/>
    </row>
    <row r="18" spans="1:5">
      <c r="A18" s="12"/>
      <c r="B18" s="2"/>
      <c r="C18" s="2"/>
      <c r="D18" s="13"/>
      <c r="E18" s="2"/>
    </row>
    <row r="19" spans="1:5">
      <c r="A19" s="12"/>
      <c r="B19" s="2"/>
      <c r="C19" s="2"/>
      <c r="D19" s="13"/>
      <c r="E19" s="2"/>
    </row>
    <row r="20" spans="1:5">
      <c r="A20" s="12"/>
      <c r="B20" s="2"/>
      <c r="C20" s="2"/>
      <c r="D20" s="13"/>
      <c r="E20" s="2"/>
    </row>
    <row r="21" spans="1:5">
      <c r="A21" s="12"/>
      <c r="B21" s="2"/>
      <c r="C21" s="2"/>
      <c r="D21" s="13"/>
      <c r="E21" s="2"/>
    </row>
    <row r="22" spans="1:5">
      <c r="A22" s="12"/>
      <c r="B22" s="2"/>
      <c r="C22" s="2"/>
      <c r="D22" s="13"/>
      <c r="E22" s="2"/>
    </row>
    <row r="23" spans="1:5">
      <c r="A23" s="12"/>
      <c r="B23" s="2"/>
      <c r="C23" s="2"/>
      <c r="D23" s="13"/>
      <c r="E23" s="2"/>
    </row>
    <row r="24" spans="1:5">
      <c r="A24" s="12"/>
      <c r="B24" s="2"/>
      <c r="C24" s="2"/>
      <c r="D24" s="13"/>
      <c r="E24" s="2"/>
    </row>
    <row r="25" spans="1:5">
      <c r="A25" s="12"/>
      <c r="B25" s="2"/>
      <c r="C25" s="2"/>
      <c r="D25" s="13"/>
      <c r="E25" s="2"/>
    </row>
    <row r="26" spans="1:5">
      <c r="A26" s="12"/>
      <c r="B26" s="2"/>
      <c r="C26" s="2"/>
      <c r="D26" s="13"/>
      <c r="E26" s="2"/>
    </row>
    <row r="27" spans="1:5">
      <c r="A27" s="12"/>
      <c r="B27" s="2"/>
      <c r="C27" s="2"/>
      <c r="D27" s="13"/>
      <c r="E27" s="2"/>
    </row>
    <row r="28" spans="1:5">
      <c r="A28" s="12"/>
      <c r="B28" s="2"/>
      <c r="C28" s="2"/>
      <c r="D28" s="13"/>
      <c r="E28" s="2"/>
    </row>
    <row r="29" spans="1:5">
      <c r="A29" s="12"/>
      <c r="B29" s="2"/>
      <c r="C29" s="2"/>
      <c r="D29" s="13"/>
      <c r="E29" s="2"/>
    </row>
    <row r="30" spans="1:5">
      <c r="A30" s="12"/>
      <c r="B30" s="2"/>
      <c r="C30" s="2"/>
      <c r="D30" s="13"/>
      <c r="E30" s="2"/>
    </row>
    <row r="31" spans="1:5">
      <c r="A31" s="12"/>
      <c r="B31" s="2"/>
      <c r="C31" s="2"/>
      <c r="D31" s="13"/>
      <c r="E31" s="2"/>
    </row>
    <row r="32" spans="1:5">
      <c r="A32" s="12"/>
      <c r="B32" s="2"/>
      <c r="C32" s="2"/>
      <c r="D32" s="13"/>
      <c r="E32" s="2"/>
    </row>
    <row r="33" spans="1:5">
      <c r="A33" s="12"/>
      <c r="B33" s="2"/>
      <c r="C33" s="2"/>
      <c r="D33" s="13"/>
      <c r="E33" s="2"/>
    </row>
    <row r="34" spans="1:5">
      <c r="A34" s="12"/>
      <c r="B34" s="2"/>
      <c r="C34" s="2"/>
      <c r="D34" s="13"/>
      <c r="E34" s="2"/>
    </row>
    <row r="35" spans="1:5">
      <c r="A35" s="12"/>
      <c r="B35" s="2"/>
      <c r="C35" s="2"/>
      <c r="D35" s="13"/>
      <c r="E35" s="2"/>
    </row>
    <row r="36" spans="1:5">
      <c r="A36" s="12"/>
      <c r="B36" s="2"/>
      <c r="C36" s="2"/>
      <c r="D36" s="13"/>
      <c r="E36" s="2"/>
    </row>
    <row r="37" spans="1:5">
      <c r="A37" s="12"/>
      <c r="B37" s="2"/>
      <c r="C37" s="2"/>
      <c r="D37" s="13"/>
      <c r="E37" s="2"/>
    </row>
    <row r="38" spans="1:5">
      <c r="A38" s="12"/>
      <c r="B38" s="2"/>
      <c r="C38" s="2"/>
      <c r="D38" s="13"/>
      <c r="E38" s="2"/>
    </row>
    <row r="39" spans="1:5">
      <c r="A39" s="12"/>
      <c r="B39" s="2"/>
      <c r="C39" s="2"/>
      <c r="D39" s="13"/>
      <c r="E39" s="2"/>
    </row>
    <row r="40" spans="1:5">
      <c r="A40" s="12"/>
      <c r="B40" s="2"/>
      <c r="C40" s="2"/>
      <c r="D40" s="13"/>
      <c r="E40" s="2"/>
    </row>
    <row r="41" spans="1:5">
      <c r="A41" s="12"/>
      <c r="B41" s="2"/>
      <c r="C41" s="2"/>
      <c r="D41" s="13"/>
      <c r="E41" s="2"/>
    </row>
    <row r="42" spans="1:5">
      <c r="A42" s="12"/>
      <c r="B42" s="2"/>
      <c r="C42" s="2"/>
      <c r="D42" s="13"/>
      <c r="E42" s="2"/>
    </row>
    <row r="43" spans="1:5">
      <c r="A43" s="12"/>
      <c r="B43" s="2"/>
      <c r="C43" s="2"/>
      <c r="D43" s="13"/>
      <c r="E43" s="2"/>
    </row>
    <row r="44" spans="1:5">
      <c r="A44" s="12"/>
      <c r="B44" s="2"/>
      <c r="C44" s="2"/>
      <c r="D44" s="13"/>
      <c r="E44" s="2"/>
    </row>
    <row r="45" spans="1:5">
      <c r="A45" s="12"/>
      <c r="B45" s="2"/>
      <c r="C45" s="2"/>
      <c r="D45" s="13"/>
      <c r="E45" s="2"/>
    </row>
    <row r="46" spans="1:5">
      <c r="A46" s="12"/>
      <c r="B46" s="2"/>
      <c r="C46" s="2"/>
      <c r="D46" s="13"/>
      <c r="E46" s="2"/>
    </row>
    <row r="47" spans="1:5">
      <c r="A47" s="12"/>
      <c r="B47" s="2"/>
      <c r="C47" s="2"/>
      <c r="D47" s="13"/>
      <c r="E47" s="2"/>
    </row>
    <row r="48" spans="1:5">
      <c r="A48" s="12"/>
      <c r="B48" s="2"/>
      <c r="C48" s="2"/>
      <c r="D48" s="13"/>
      <c r="E48" s="2"/>
    </row>
    <row r="49" spans="1:5">
      <c r="A49" s="12"/>
      <c r="B49" s="2"/>
      <c r="C49" s="2"/>
      <c r="D49" s="13"/>
      <c r="E49" s="2"/>
    </row>
    <row r="50" spans="1:5">
      <c r="A50" s="12"/>
      <c r="B50" s="2"/>
      <c r="C50" s="2"/>
      <c r="D50" s="13"/>
      <c r="E50" s="2"/>
    </row>
    <row r="51" spans="1:5">
      <c r="A51" s="12"/>
      <c r="B51" s="2"/>
      <c r="C51" s="2"/>
      <c r="D51" s="13"/>
      <c r="E51" s="2"/>
    </row>
    <row r="52" spans="1:5">
      <c r="A52" s="12"/>
      <c r="B52" s="2"/>
      <c r="C52" s="2"/>
      <c r="D52" s="13"/>
      <c r="E52" s="2"/>
    </row>
    <row r="53" spans="1:5">
      <c r="A53" s="12"/>
      <c r="B53" s="2"/>
      <c r="C53" s="2"/>
      <c r="D53" s="13"/>
      <c r="E53" s="2"/>
    </row>
    <row r="54" spans="1:5">
      <c r="A54" s="12"/>
      <c r="B54" s="2"/>
      <c r="C54" s="2"/>
      <c r="D54" s="13"/>
      <c r="E54" s="2"/>
    </row>
    <row r="55" spans="1:5">
      <c r="A55" s="12"/>
      <c r="B55" s="2"/>
      <c r="C55" s="2"/>
      <c r="D55" s="13"/>
      <c r="E55" s="2"/>
    </row>
    <row r="56" spans="1:5">
      <c r="A56" s="12"/>
      <c r="B56" s="2"/>
      <c r="C56" s="2"/>
      <c r="D56" s="13"/>
      <c r="E56" s="2"/>
    </row>
    <row r="57" spans="1:5">
      <c r="A57" s="12"/>
      <c r="B57" s="2"/>
      <c r="C57" s="2"/>
      <c r="D57" s="13"/>
      <c r="E57" s="2"/>
    </row>
    <row r="58" spans="1:5">
      <c r="A58" s="12"/>
      <c r="B58" s="2"/>
      <c r="C58" s="2"/>
      <c r="D58" s="13"/>
      <c r="E58" s="2"/>
    </row>
    <row r="59" spans="1:5">
      <c r="A59" s="12"/>
      <c r="B59" s="2"/>
      <c r="C59" s="2"/>
      <c r="D59" s="13"/>
      <c r="E59" s="2"/>
    </row>
    <row r="60" spans="1:5">
      <c r="A60" s="12"/>
      <c r="B60" s="2"/>
      <c r="C60" s="2"/>
      <c r="D60" s="13"/>
      <c r="E60" s="2"/>
    </row>
    <row r="61" spans="1:5">
      <c r="A61" s="12"/>
      <c r="B61" s="2"/>
      <c r="C61" s="2"/>
      <c r="D61" s="13"/>
      <c r="E61" s="2"/>
    </row>
    <row r="62" spans="1:5">
      <c r="A62" s="12"/>
      <c r="B62" s="2"/>
      <c r="C62" s="2"/>
      <c r="D62" s="13"/>
      <c r="E62" s="2"/>
    </row>
    <row r="63" spans="1:5">
      <c r="A63" s="12"/>
      <c r="B63" s="2"/>
      <c r="C63" s="2"/>
      <c r="D63" s="13"/>
      <c r="E63" s="2"/>
    </row>
    <row r="64" spans="1:5">
      <c r="A64" s="12"/>
      <c r="B64" s="2"/>
      <c r="C64" s="2"/>
      <c r="D64" s="13"/>
      <c r="E64" s="2"/>
    </row>
    <row r="65" spans="1:5">
      <c r="A65" s="12"/>
      <c r="B65" s="2"/>
      <c r="C65" s="2"/>
      <c r="D65" s="13"/>
      <c r="E65" s="2"/>
    </row>
    <row r="66" spans="1:5">
      <c r="A66" s="12"/>
      <c r="B66" s="2"/>
      <c r="C66" s="2"/>
      <c r="D66" s="13"/>
      <c r="E66" s="2"/>
    </row>
    <row r="67" spans="1:5">
      <c r="A67" s="12"/>
      <c r="B67" s="2"/>
      <c r="C67" s="2"/>
      <c r="D67" s="13"/>
      <c r="E67" s="2"/>
    </row>
    <row r="68" spans="1:5">
      <c r="A68" s="12"/>
      <c r="B68" s="2"/>
      <c r="C68" s="2"/>
      <c r="D68" s="13"/>
      <c r="E68" s="2"/>
    </row>
    <row r="69" spans="1:5">
      <c r="A69" s="12"/>
      <c r="B69" s="2"/>
      <c r="C69" s="2"/>
      <c r="D69" s="13"/>
      <c r="E69" s="2"/>
    </row>
    <row r="70" spans="1:5">
      <c r="A70" s="12"/>
      <c r="B70" s="2"/>
      <c r="C70" s="2"/>
      <c r="D70" s="13"/>
      <c r="E70" s="2"/>
    </row>
    <row r="71" spans="1:5">
      <c r="A71" s="12"/>
      <c r="B71" s="2"/>
      <c r="C71" s="2"/>
      <c r="D71" s="13"/>
      <c r="E71" s="2"/>
    </row>
    <row r="72" spans="1:5">
      <c r="A72" s="12"/>
      <c r="B72" s="2"/>
      <c r="C72" s="2"/>
      <c r="D72" s="13"/>
      <c r="E72" s="2"/>
    </row>
    <row r="73" spans="1:5">
      <c r="A73" s="12"/>
      <c r="B73" s="2"/>
      <c r="C73" s="2"/>
      <c r="D73" s="13"/>
      <c r="E73" s="2"/>
    </row>
    <row r="74" spans="1:5">
      <c r="A74" s="12"/>
      <c r="B74" s="2"/>
      <c r="C74" s="2"/>
      <c r="D74" s="13"/>
      <c r="E74" s="2"/>
    </row>
    <row r="75" spans="1:5">
      <c r="A75" s="12"/>
      <c r="B75" s="2"/>
      <c r="C75" s="2"/>
      <c r="D75" s="13"/>
      <c r="E75" s="2"/>
    </row>
    <row r="76" spans="1:5">
      <c r="A76" s="12"/>
      <c r="B76" s="2"/>
      <c r="C76" s="2"/>
      <c r="D76" s="13"/>
      <c r="E76" s="2"/>
    </row>
    <row r="77" spans="1:5">
      <c r="A77" s="12"/>
      <c r="B77" s="2"/>
      <c r="C77" s="2"/>
      <c r="D77" s="13"/>
      <c r="E77" s="2"/>
    </row>
    <row r="78" spans="1:5">
      <c r="A78" s="12"/>
      <c r="B78" s="2"/>
      <c r="C78" s="2"/>
      <c r="D78" s="13"/>
      <c r="E78" s="2"/>
    </row>
    <row r="79" spans="1:5">
      <c r="A79" s="12"/>
      <c r="B79" s="2"/>
      <c r="C79" s="2"/>
      <c r="D79" s="13"/>
      <c r="E79" s="2"/>
    </row>
    <row r="80" spans="1:5">
      <c r="A80" s="12"/>
      <c r="B80" s="2"/>
      <c r="C80" s="2"/>
      <c r="D80" s="13"/>
      <c r="E80" s="2"/>
    </row>
    <row r="81" spans="1:5">
      <c r="A81" s="12"/>
      <c r="B81" s="2"/>
      <c r="C81" s="2"/>
      <c r="D81" s="13"/>
      <c r="E81" s="2"/>
    </row>
    <row r="82" spans="1:5">
      <c r="A82" s="12"/>
      <c r="B82" s="2"/>
      <c r="C82" s="2"/>
      <c r="D82" s="13"/>
      <c r="E82" s="2"/>
    </row>
    <row r="83" spans="1:5">
      <c r="A83" s="12"/>
      <c r="B83" s="2"/>
      <c r="C83" s="2"/>
      <c r="D83" s="13"/>
      <c r="E83" s="2"/>
    </row>
    <row r="84" spans="1:5">
      <c r="A84" s="12"/>
      <c r="B84" s="2"/>
      <c r="C84" s="2"/>
      <c r="D84" s="13"/>
      <c r="E84" s="2"/>
    </row>
    <row r="85" spans="1:5">
      <c r="A85" s="12"/>
      <c r="B85" s="2"/>
      <c r="C85" s="2"/>
      <c r="D85" s="13"/>
      <c r="E85" s="2"/>
    </row>
    <row r="86" spans="1:5">
      <c r="A86" s="12"/>
      <c r="B86" s="2"/>
      <c r="C86" s="2"/>
      <c r="D86" s="13"/>
      <c r="E86" s="2"/>
    </row>
    <row r="87" spans="1:5">
      <c r="A87" s="12"/>
      <c r="B87" s="2"/>
      <c r="C87" s="2"/>
      <c r="D87" s="13"/>
      <c r="E87" s="2"/>
    </row>
    <row r="88" spans="1:5">
      <c r="A88" s="12"/>
      <c r="B88" s="2"/>
      <c r="C88" s="2"/>
      <c r="D88" s="13"/>
      <c r="E88" s="2"/>
    </row>
    <row r="89" spans="1:5">
      <c r="A89" s="12"/>
      <c r="B89" s="2"/>
      <c r="C89" s="2"/>
      <c r="D89" s="13"/>
      <c r="E89" s="2"/>
    </row>
    <row r="90" spans="1:5">
      <c r="A90" s="12"/>
      <c r="B90" s="2"/>
      <c r="C90" s="2"/>
      <c r="D90" s="13"/>
      <c r="E90" s="2"/>
    </row>
    <row r="91" spans="1:5">
      <c r="A91" s="12"/>
      <c r="B91" s="2"/>
      <c r="C91" s="2"/>
      <c r="D91" s="13"/>
      <c r="E91" s="2"/>
    </row>
    <row r="92" spans="1:5">
      <c r="A92" s="12"/>
      <c r="B92" s="2"/>
      <c r="C92" s="2"/>
      <c r="D92" s="13"/>
      <c r="E92" s="2"/>
    </row>
    <row r="93" spans="1:5">
      <c r="A93" s="12"/>
      <c r="B93" s="2"/>
      <c r="C93" s="2"/>
      <c r="D93" s="13"/>
      <c r="E93" s="2"/>
    </row>
    <row r="94" spans="1:5">
      <c r="A94" s="12"/>
      <c r="B94" s="2"/>
      <c r="C94" s="2"/>
      <c r="D94" s="13"/>
      <c r="E94" s="2"/>
    </row>
    <row r="95" spans="1:5">
      <c r="A95" s="12"/>
      <c r="B95" s="2"/>
      <c r="C95" s="2"/>
      <c r="D95" s="13"/>
      <c r="E95" s="2"/>
    </row>
    <row r="96" spans="1:5">
      <c r="A96" s="12"/>
      <c r="B96" s="2"/>
      <c r="C96" s="2"/>
      <c r="D96" s="13"/>
      <c r="E96" s="2"/>
    </row>
    <row r="97" spans="1:5">
      <c r="A97" s="12"/>
      <c r="B97" s="2"/>
      <c r="C97" s="2"/>
      <c r="D97" s="13"/>
      <c r="E97" s="2"/>
    </row>
    <row r="98" spans="1:5">
      <c r="A98" s="12"/>
      <c r="B98" s="2"/>
      <c r="C98" s="2"/>
      <c r="D98" s="13"/>
      <c r="E98" s="2"/>
    </row>
    <row r="99" spans="1:5">
      <c r="A99" s="12"/>
      <c r="B99" s="2"/>
      <c r="C99" s="2"/>
      <c r="D99" s="13"/>
      <c r="E99" s="2"/>
    </row>
    <row r="100" spans="1:5">
      <c r="A100" s="12"/>
      <c r="B100" s="2"/>
      <c r="C100" s="2"/>
      <c r="D100" s="13"/>
      <c r="E100" s="2"/>
    </row>
    <row r="101" spans="1:5">
      <c r="A101" s="12"/>
      <c r="B101" s="2"/>
      <c r="C101" s="2"/>
      <c r="D101" s="13"/>
      <c r="E101" s="2"/>
    </row>
    <row r="102" spans="1:5">
      <c r="A102" s="12"/>
      <c r="B102" s="2"/>
      <c r="C102" s="2"/>
      <c r="D102" s="13"/>
      <c r="E102" s="2"/>
    </row>
    <row r="103" spans="1:5">
      <c r="A103" s="12"/>
      <c r="B103" s="2"/>
      <c r="C103" s="2"/>
      <c r="D103" s="13"/>
      <c r="E103" s="2"/>
    </row>
    <row r="104" spans="1:5">
      <c r="A104" s="12"/>
      <c r="B104" s="2"/>
      <c r="C104" s="2"/>
      <c r="D104" s="13"/>
      <c r="E104" s="2"/>
    </row>
    <row r="105" spans="1:5">
      <c r="A105" s="12"/>
      <c r="B105" s="2"/>
      <c r="C105" s="2"/>
      <c r="D105" s="13"/>
      <c r="E105" s="2"/>
    </row>
    <row r="106" spans="1:5">
      <c r="A106" s="12"/>
      <c r="B106" s="2"/>
      <c r="C106" s="2"/>
      <c r="D106" s="13"/>
      <c r="E106" s="2"/>
    </row>
    <row r="107" spans="1:5">
      <c r="A107" s="12"/>
      <c r="B107" s="2"/>
      <c r="C107" s="2"/>
      <c r="D107" s="13"/>
      <c r="E107" s="2"/>
    </row>
    <row r="108" spans="1:5">
      <c r="A108" s="12"/>
      <c r="B108" s="2"/>
      <c r="C108" s="2"/>
      <c r="D108" s="13"/>
      <c r="E108" s="2"/>
    </row>
    <row r="109" spans="1:5">
      <c r="A109" s="12"/>
      <c r="B109" s="2"/>
      <c r="C109" s="2"/>
      <c r="D109" s="13"/>
      <c r="E109" s="2"/>
    </row>
    <row r="110" spans="1:5">
      <c r="A110" s="12"/>
      <c r="B110" s="2"/>
      <c r="C110" s="2"/>
      <c r="D110" s="13"/>
      <c r="E110" s="2"/>
    </row>
    <row r="111" spans="1:5">
      <c r="A111" s="12"/>
      <c r="B111" s="2"/>
      <c r="C111" s="2"/>
      <c r="D111" s="13"/>
      <c r="E111" s="2"/>
    </row>
    <row r="112" spans="1:5">
      <c r="A112" s="12"/>
      <c r="B112" s="2"/>
      <c r="C112" s="2"/>
      <c r="D112" s="13"/>
      <c r="E112" s="2"/>
    </row>
    <row r="113" spans="1:5">
      <c r="A113" s="12"/>
      <c r="B113" s="2"/>
      <c r="C113" s="2"/>
      <c r="D113" s="13"/>
      <c r="E113" s="2"/>
    </row>
    <row r="114" spans="1:5">
      <c r="A114" s="12"/>
      <c r="B114" s="2"/>
      <c r="C114" s="2"/>
      <c r="D114" s="13"/>
      <c r="E114" s="2"/>
    </row>
    <row r="115" spans="1:5">
      <c r="A115" s="12"/>
      <c r="B115" s="2"/>
      <c r="C115" s="2"/>
      <c r="D115" s="13"/>
      <c r="E115" s="2"/>
    </row>
    <row r="116" spans="1:5">
      <c r="A116" s="12"/>
      <c r="B116" s="2"/>
      <c r="C116" s="2"/>
      <c r="D116" s="13"/>
      <c r="E116" s="2"/>
    </row>
    <row r="117" spans="1:5">
      <c r="A117" s="12"/>
      <c r="B117" s="2"/>
      <c r="C117" s="2"/>
      <c r="D117" s="13"/>
      <c r="E117" s="2"/>
    </row>
    <row r="118" spans="1:5">
      <c r="A118" s="12"/>
      <c r="B118" s="2"/>
      <c r="C118" s="2"/>
      <c r="D118" s="13"/>
      <c r="E118" s="2"/>
    </row>
    <row r="119" spans="1:5">
      <c r="A119" s="12"/>
      <c r="B119" s="2"/>
      <c r="C119" s="2"/>
      <c r="D119" s="13"/>
      <c r="E119" s="2"/>
    </row>
    <row r="120" spans="1:5">
      <c r="A120" s="12"/>
      <c r="B120" s="2"/>
      <c r="C120" s="2"/>
      <c r="D120" s="13"/>
      <c r="E120" s="2"/>
    </row>
    <row r="121" spans="1:5">
      <c r="A121" s="12"/>
      <c r="B121" s="2"/>
      <c r="C121" s="2"/>
      <c r="D121" s="13"/>
      <c r="E121" s="2"/>
    </row>
    <row r="122" spans="1:5">
      <c r="A122" s="12"/>
      <c r="B122" s="2"/>
      <c r="C122" s="2"/>
      <c r="D122" s="13"/>
      <c r="E122" s="2"/>
    </row>
    <row r="123" spans="1:5">
      <c r="A123" s="12"/>
      <c r="B123" s="2"/>
      <c r="C123" s="2"/>
      <c r="D123" s="13"/>
      <c r="E123" s="2"/>
    </row>
    <row r="124" spans="1:5">
      <c r="A124" s="12"/>
      <c r="B124" s="2"/>
      <c r="C124" s="2"/>
      <c r="D124" s="13"/>
      <c r="E124" s="2"/>
    </row>
    <row r="125" spans="1:5">
      <c r="A125" s="12"/>
      <c r="B125" s="2"/>
      <c r="C125" s="2"/>
      <c r="D125" s="13"/>
      <c r="E125" s="2"/>
    </row>
    <row r="126" spans="1:5">
      <c r="A126" s="12"/>
      <c r="B126" s="2"/>
      <c r="C126" s="2"/>
      <c r="D126" s="13"/>
      <c r="E126" s="2"/>
    </row>
    <row r="127" spans="1:5">
      <c r="A127" s="12"/>
      <c r="B127" s="2"/>
      <c r="C127" s="2"/>
      <c r="D127" s="13"/>
      <c r="E127" s="2"/>
    </row>
    <row r="128" spans="1:5">
      <c r="A128" s="12"/>
      <c r="B128" s="2"/>
      <c r="C128" s="2"/>
      <c r="D128" s="13"/>
      <c r="E128" s="2"/>
    </row>
    <row r="129" spans="1:5">
      <c r="A129" s="12"/>
      <c r="B129" s="2"/>
      <c r="C129" s="2"/>
      <c r="D129" s="13"/>
      <c r="E129" s="2"/>
    </row>
    <row r="130" spans="1:5">
      <c r="A130" s="12"/>
      <c r="B130" s="2"/>
      <c r="C130" s="2"/>
      <c r="D130" s="13"/>
      <c r="E130" s="2"/>
    </row>
    <row r="131" spans="1:5">
      <c r="A131" s="12"/>
      <c r="B131" s="2"/>
      <c r="C131" s="2"/>
      <c r="D131" s="13"/>
      <c r="E131" s="2"/>
    </row>
    <row r="132" spans="1:5">
      <c r="A132" s="12"/>
      <c r="B132" s="2"/>
      <c r="C132" s="2"/>
      <c r="D132" s="13"/>
      <c r="E132" s="2"/>
    </row>
    <row r="133" spans="1:5">
      <c r="A133" s="12"/>
      <c r="B133" s="2"/>
      <c r="C133" s="2"/>
      <c r="D133" s="13"/>
      <c r="E133" s="2"/>
    </row>
    <row r="134" spans="1:5">
      <c r="A134" s="12"/>
      <c r="B134" s="2"/>
      <c r="C134" s="2"/>
      <c r="D134" s="13"/>
      <c r="E134" s="2"/>
    </row>
    <row r="135" spans="1:5">
      <c r="A135" s="12"/>
      <c r="B135" s="2"/>
      <c r="C135" s="2"/>
      <c r="D135" s="13"/>
      <c r="E135" s="2"/>
    </row>
    <row r="136" spans="1:5">
      <c r="A136" s="12"/>
      <c r="B136" s="2"/>
      <c r="C136" s="2"/>
      <c r="D136" s="13"/>
      <c r="E136" s="2"/>
    </row>
    <row r="137" spans="1:5">
      <c r="A137" s="12"/>
      <c r="B137" s="2"/>
      <c r="C137" s="2"/>
      <c r="D137" s="13"/>
      <c r="E137" s="2"/>
    </row>
    <row r="138" spans="1:5">
      <c r="A138" s="12"/>
      <c r="B138" s="2"/>
      <c r="C138" s="2"/>
      <c r="D138" s="13"/>
      <c r="E138" s="2"/>
    </row>
    <row r="139" spans="1:5">
      <c r="A139" s="12"/>
      <c r="B139" s="2"/>
      <c r="C139" s="2"/>
      <c r="D139" s="13"/>
      <c r="E139" s="2"/>
    </row>
    <row r="140" spans="1:5">
      <c r="A140" s="12"/>
      <c r="B140" s="2"/>
      <c r="C140" s="2"/>
      <c r="D140" s="13"/>
      <c r="E140" s="2"/>
    </row>
    <row r="141" spans="1:5">
      <c r="A141" s="12"/>
      <c r="B141" s="2"/>
      <c r="C141" s="2"/>
      <c r="D141" s="13"/>
      <c r="E141" s="2"/>
    </row>
    <row r="142" spans="1:5">
      <c r="A142" s="12"/>
      <c r="B142" s="2"/>
      <c r="C142" s="2"/>
      <c r="D142" s="13"/>
      <c r="E142" s="2"/>
    </row>
    <row r="143" spans="1:5">
      <c r="A143" s="12"/>
      <c r="B143" s="2"/>
      <c r="C143" s="2"/>
      <c r="D143" s="13"/>
      <c r="E143" s="2"/>
    </row>
    <row r="144" spans="1:5">
      <c r="A144" s="12"/>
      <c r="B144" s="2"/>
      <c r="C144" s="2"/>
      <c r="D144" s="13"/>
      <c r="E144" s="2"/>
    </row>
    <row r="145" spans="1:5">
      <c r="A145" s="12"/>
      <c r="B145" s="2"/>
      <c r="C145" s="2"/>
      <c r="D145" s="13"/>
      <c r="E145" s="2"/>
    </row>
    <row r="146" spans="1:5">
      <c r="A146" s="12"/>
      <c r="B146" s="2"/>
      <c r="C146" s="2"/>
      <c r="D146" s="13"/>
      <c r="E146" s="2"/>
    </row>
    <row r="147" spans="1:5">
      <c r="A147" s="12"/>
      <c r="B147" s="2"/>
      <c r="C147" s="2"/>
      <c r="D147" s="13"/>
      <c r="E147" s="2"/>
    </row>
    <row r="148" spans="1:5">
      <c r="A148" s="12"/>
      <c r="B148" s="2"/>
      <c r="C148" s="2"/>
      <c r="D148" s="13"/>
      <c r="E148" s="2"/>
    </row>
    <row r="149" spans="1:5">
      <c r="A149" s="12"/>
      <c r="B149" s="2"/>
      <c r="C149" s="2"/>
      <c r="D149" s="13"/>
      <c r="E149" s="2"/>
    </row>
    <row r="150" spans="1:5">
      <c r="A150" s="12"/>
      <c r="B150" s="2"/>
      <c r="C150" s="2"/>
      <c r="D150" s="13"/>
      <c r="E150" s="2"/>
    </row>
    <row r="151" spans="1:5">
      <c r="A151" s="12"/>
      <c r="B151" s="2"/>
      <c r="C151" s="2"/>
      <c r="D151" s="13"/>
      <c r="E151" s="2"/>
    </row>
    <row r="152" spans="1:5">
      <c r="A152" s="12"/>
      <c r="B152" s="2"/>
      <c r="C152" s="2"/>
      <c r="D152" s="13"/>
      <c r="E152" s="2"/>
    </row>
    <row r="153" spans="1:5">
      <c r="A153" s="12"/>
      <c r="B153" s="2"/>
      <c r="C153" s="2"/>
      <c r="D153" s="13"/>
      <c r="E153" s="2"/>
    </row>
    <row r="154" spans="1:5">
      <c r="A154" s="12"/>
      <c r="B154" s="2"/>
      <c r="C154" s="2"/>
      <c r="D154" s="13"/>
      <c r="E154" s="2"/>
    </row>
    <row r="155" spans="1:5">
      <c r="A155" s="12"/>
      <c r="B155" s="2"/>
      <c r="C155" s="2"/>
      <c r="D155" s="13"/>
      <c r="E155" s="2"/>
    </row>
    <row r="156" spans="1:5">
      <c r="A156" s="12"/>
      <c r="B156" s="2"/>
      <c r="C156" s="2"/>
      <c r="D156" s="13"/>
      <c r="E156" s="2"/>
    </row>
    <row r="157" spans="1:5">
      <c r="A157" s="12"/>
      <c r="B157" s="2"/>
      <c r="C157" s="2"/>
      <c r="D157" s="13"/>
      <c r="E157" s="2"/>
    </row>
    <row r="158" spans="1:5">
      <c r="A158" s="12"/>
      <c r="B158" s="2"/>
      <c r="C158" s="2"/>
      <c r="D158" s="13"/>
      <c r="E158" s="2"/>
    </row>
    <row r="159" spans="1:5">
      <c r="A159" s="12"/>
      <c r="B159" s="2"/>
      <c r="C159" s="2"/>
      <c r="D159" s="13"/>
      <c r="E159" s="2"/>
    </row>
    <row r="160" spans="1:5">
      <c r="A160" s="12"/>
      <c r="B160" s="2"/>
      <c r="C160" s="2"/>
      <c r="D160" s="13"/>
      <c r="E160" s="2"/>
    </row>
    <row r="161" spans="1:5">
      <c r="A161" s="12"/>
      <c r="B161" s="2"/>
      <c r="C161" s="2"/>
      <c r="D161" s="13"/>
      <c r="E161" s="2"/>
    </row>
    <row r="162" spans="1:5">
      <c r="A162" s="12"/>
      <c r="B162" s="2"/>
      <c r="C162" s="2"/>
      <c r="D162" s="13"/>
      <c r="E162" s="2"/>
    </row>
    <row r="163" spans="1:5">
      <c r="A163" s="12"/>
      <c r="B163" s="2"/>
      <c r="C163" s="2"/>
      <c r="D163" s="13"/>
      <c r="E163" s="2"/>
    </row>
    <row r="164" spans="1:5">
      <c r="A164" s="12"/>
      <c r="B164" s="2"/>
      <c r="C164" s="2"/>
      <c r="D164" s="13"/>
      <c r="E164" s="2"/>
    </row>
    <row r="165" spans="1:5">
      <c r="A165" s="12"/>
      <c r="B165" s="2"/>
      <c r="C165" s="2"/>
      <c r="D165" s="13"/>
      <c r="E165" s="2"/>
    </row>
    <row r="166" spans="1:5">
      <c r="A166" s="12"/>
      <c r="B166" s="2"/>
      <c r="C166" s="2"/>
      <c r="D166" s="13"/>
      <c r="E166" s="2"/>
    </row>
    <row r="167" spans="1:5">
      <c r="A167" s="12"/>
      <c r="B167" s="2"/>
      <c r="C167" s="2"/>
      <c r="D167" s="13"/>
      <c r="E167" s="2"/>
    </row>
    <row r="168" spans="1:5">
      <c r="A168" s="12"/>
      <c r="B168" s="2"/>
      <c r="C168" s="2"/>
      <c r="D168" s="13"/>
      <c r="E168" s="2"/>
    </row>
    <row r="169" spans="1:5">
      <c r="A169" s="12"/>
      <c r="B169" s="2"/>
      <c r="C169" s="2"/>
      <c r="D169" s="13"/>
      <c r="E169" s="2"/>
    </row>
    <row r="170" spans="1:5">
      <c r="A170" s="12"/>
      <c r="B170" s="2"/>
      <c r="C170" s="2"/>
      <c r="D170" s="13"/>
      <c r="E170" s="2"/>
    </row>
    <row r="171" spans="1:5">
      <c r="A171" s="12"/>
      <c r="B171" s="2"/>
      <c r="C171" s="2"/>
      <c r="D171" s="13"/>
      <c r="E171" s="2"/>
    </row>
    <row r="172" spans="1:5">
      <c r="A172" s="12"/>
      <c r="B172" s="2"/>
      <c r="C172" s="2"/>
      <c r="D172" s="13"/>
      <c r="E172" s="2"/>
    </row>
    <row r="173" spans="1:5">
      <c r="A173" s="12"/>
      <c r="B173" s="2"/>
      <c r="C173" s="2"/>
      <c r="D173" s="13"/>
      <c r="E173" s="2"/>
    </row>
    <row r="174" spans="1:5">
      <c r="A174" s="12"/>
      <c r="B174" s="2"/>
      <c r="C174" s="2"/>
      <c r="D174" s="13"/>
      <c r="E174" s="2"/>
    </row>
    <row r="175" spans="1:5">
      <c r="A175" s="12"/>
      <c r="B175" s="2"/>
      <c r="C175" s="2"/>
      <c r="D175" s="13"/>
      <c r="E175" s="2"/>
    </row>
    <row r="176" spans="1:5">
      <c r="A176" s="12"/>
      <c r="B176" s="2"/>
      <c r="C176" s="2"/>
      <c r="D176" s="13"/>
      <c r="E176" s="2"/>
    </row>
    <row r="177" spans="1:5">
      <c r="A177" s="12"/>
      <c r="B177" s="2"/>
      <c r="C177" s="2"/>
      <c r="D177" s="13"/>
      <c r="E177" s="2"/>
    </row>
    <row r="178" spans="1:5">
      <c r="A178" s="12"/>
      <c r="B178" s="2"/>
      <c r="C178" s="2"/>
      <c r="D178" s="13"/>
      <c r="E178" s="2"/>
    </row>
    <row r="179" spans="1:5">
      <c r="A179" s="12"/>
      <c r="B179" s="2"/>
      <c r="C179" s="2"/>
      <c r="D179" s="13"/>
      <c r="E179" s="2"/>
    </row>
    <row r="180" spans="1:5">
      <c r="A180" s="12"/>
      <c r="B180" s="2"/>
      <c r="C180" s="2"/>
      <c r="D180" s="13"/>
      <c r="E180" s="2"/>
    </row>
    <row r="181" spans="1:5">
      <c r="A181" s="12"/>
      <c r="B181" s="2"/>
      <c r="C181" s="2"/>
      <c r="D181" s="13"/>
      <c r="E181" s="2"/>
    </row>
    <row r="182" spans="1:5">
      <c r="A182" s="12"/>
      <c r="B182" s="2"/>
      <c r="C182" s="2"/>
      <c r="D182" s="13"/>
      <c r="E182" s="2"/>
    </row>
    <row r="183" spans="1:5">
      <c r="A183" s="12"/>
      <c r="B183" s="2"/>
      <c r="C183" s="2"/>
      <c r="D183" s="13"/>
      <c r="E183" s="2"/>
    </row>
    <row r="184" spans="1:5">
      <c r="A184" s="12"/>
      <c r="B184" s="2"/>
      <c r="C184" s="2"/>
      <c r="D184" s="13"/>
      <c r="E184" s="2"/>
    </row>
    <row r="185" spans="1:5">
      <c r="A185" s="12"/>
      <c r="B185" s="2"/>
      <c r="C185" s="2"/>
      <c r="D185" s="13"/>
      <c r="E185" s="2"/>
    </row>
    <row r="186" spans="1:5">
      <c r="A186" s="12"/>
      <c r="B186" s="2"/>
      <c r="C186" s="2"/>
      <c r="D186" s="13"/>
      <c r="E186" s="2"/>
    </row>
    <row r="187" spans="1:5">
      <c r="A187" s="12"/>
      <c r="B187" s="2"/>
      <c r="C187" s="2"/>
      <c r="D187" s="13"/>
      <c r="E187" s="2"/>
    </row>
    <row r="188" spans="1:5">
      <c r="A188" s="12"/>
      <c r="B188" s="2"/>
      <c r="C188" s="2"/>
      <c r="D188" s="13"/>
      <c r="E188" s="2"/>
    </row>
    <row r="189" spans="1:5">
      <c r="A189" s="12"/>
      <c r="B189" s="2"/>
      <c r="C189" s="2"/>
      <c r="D189" s="13"/>
      <c r="E189" s="2"/>
    </row>
    <row r="190" spans="1:5">
      <c r="A190" s="12"/>
      <c r="B190" s="2"/>
      <c r="C190" s="2"/>
      <c r="D190" s="13"/>
      <c r="E190" s="2"/>
    </row>
    <row r="191" spans="1:5">
      <c r="A191" s="12"/>
      <c r="B191" s="2"/>
      <c r="C191" s="2"/>
      <c r="D191" s="13"/>
      <c r="E191" s="2"/>
    </row>
    <row r="192" spans="1:5">
      <c r="A192" s="12"/>
      <c r="B192" s="2"/>
      <c r="C192" s="2"/>
      <c r="D192" s="13"/>
      <c r="E192" s="2"/>
    </row>
    <row r="193" spans="1:5">
      <c r="A193" s="12"/>
      <c r="B193" s="2"/>
      <c r="C193" s="2"/>
      <c r="D193" s="13"/>
      <c r="E193" s="2"/>
    </row>
    <row r="194" spans="1:5">
      <c r="A194" s="12"/>
      <c r="B194" s="2"/>
      <c r="C194" s="2"/>
      <c r="D194" s="13"/>
      <c r="E194" s="2"/>
    </row>
    <row r="195" spans="1:5">
      <c r="A195" s="12"/>
      <c r="B195" s="2"/>
      <c r="C195" s="2"/>
      <c r="D195" s="13"/>
      <c r="E195" s="2"/>
    </row>
    <row r="196" spans="1:5">
      <c r="A196" s="12"/>
      <c r="B196" s="2"/>
      <c r="C196" s="2"/>
      <c r="D196" s="13"/>
      <c r="E196" s="2"/>
    </row>
    <row r="197" spans="1:5">
      <c r="A197" s="12"/>
      <c r="B197" s="2"/>
      <c r="C197" s="2"/>
      <c r="D197" s="13"/>
      <c r="E197" s="2"/>
    </row>
    <row r="198" spans="1:5">
      <c r="A198" s="12"/>
      <c r="B198" s="2"/>
      <c r="C198" s="2"/>
      <c r="D198" s="13"/>
      <c r="E198" s="2"/>
    </row>
    <row r="199" spans="1:5">
      <c r="A199" s="12"/>
      <c r="B199" s="2"/>
      <c r="C199" s="2"/>
      <c r="D199" s="13"/>
      <c r="E199" s="2"/>
    </row>
    <row r="200" spans="1:5">
      <c r="A200" s="12"/>
      <c r="B200" s="2"/>
      <c r="C200" s="2"/>
      <c r="D200" s="13"/>
      <c r="E200" s="2"/>
    </row>
    <row r="201" spans="1:5">
      <c r="A201" s="12"/>
      <c r="B201" s="2"/>
      <c r="C201" s="2"/>
      <c r="D201" s="13"/>
      <c r="E201" s="2"/>
    </row>
    <row r="202" spans="1:5">
      <c r="A202" s="12"/>
      <c r="B202" s="2"/>
      <c r="C202" s="2"/>
      <c r="D202" s="13"/>
      <c r="E202" s="2"/>
    </row>
    <row r="203" spans="1:5">
      <c r="A203" s="12"/>
      <c r="B203" s="2"/>
      <c r="C203" s="2"/>
      <c r="D203" s="13"/>
      <c r="E203" s="2"/>
    </row>
    <row r="204" spans="1:5">
      <c r="A204" s="12"/>
      <c r="B204" s="2"/>
      <c r="C204" s="2"/>
      <c r="D204" s="13"/>
      <c r="E204" s="2"/>
    </row>
    <row r="205" spans="1:5">
      <c r="A205" s="12"/>
      <c r="B205" s="2"/>
      <c r="C205" s="2"/>
      <c r="D205" s="13"/>
      <c r="E205" s="2"/>
    </row>
    <row r="206" spans="1:5">
      <c r="A206" s="12"/>
      <c r="B206" s="2"/>
      <c r="C206" s="2"/>
      <c r="D206" s="13"/>
      <c r="E206" s="2"/>
    </row>
    <row r="207" spans="1:5">
      <c r="A207" s="12"/>
      <c r="B207" s="2"/>
      <c r="C207" s="2"/>
      <c r="D207" s="13"/>
      <c r="E207" s="2"/>
    </row>
    <row r="208" spans="1:5">
      <c r="A208" s="12"/>
      <c r="B208" s="2"/>
      <c r="C208" s="2"/>
      <c r="D208" s="13"/>
      <c r="E208" s="2"/>
    </row>
    <row r="209" spans="1:5">
      <c r="A209" s="12"/>
      <c r="B209" s="2"/>
      <c r="C209" s="2"/>
      <c r="D209" s="13"/>
      <c r="E209" s="2"/>
    </row>
    <row r="210" spans="1:5">
      <c r="A210" s="12"/>
      <c r="B210" s="2"/>
      <c r="C210" s="2"/>
      <c r="D210" s="13"/>
      <c r="E210" s="2"/>
    </row>
    <row r="211" spans="1:5">
      <c r="A211" s="12"/>
      <c r="B211" s="2"/>
      <c r="C211" s="2"/>
      <c r="D211" s="13"/>
      <c r="E211" s="2"/>
    </row>
    <row r="212" spans="1:5">
      <c r="A212" s="12"/>
      <c r="B212" s="2"/>
      <c r="C212" s="2"/>
      <c r="D212" s="13"/>
      <c r="E212" s="2"/>
    </row>
    <row r="213" spans="1:5">
      <c r="A213" s="12"/>
      <c r="B213" s="2"/>
      <c r="C213" s="2"/>
      <c r="D213" s="13"/>
      <c r="E213" s="2"/>
    </row>
    <row r="214" spans="1:5">
      <c r="A214" s="12"/>
      <c r="B214" s="2"/>
      <c r="C214" s="2"/>
      <c r="D214" s="13"/>
      <c r="E214" s="2"/>
    </row>
    <row r="215" spans="1:5">
      <c r="A215" s="12"/>
      <c r="B215" s="2"/>
      <c r="C215" s="2"/>
      <c r="D215" s="13"/>
      <c r="E215" s="2"/>
    </row>
    <row r="216" spans="1:5">
      <c r="A216" s="12"/>
      <c r="B216" s="2"/>
      <c r="C216" s="2"/>
      <c r="D216" s="13"/>
      <c r="E216" s="2"/>
    </row>
    <row r="217" spans="1:5">
      <c r="A217" s="12"/>
      <c r="B217" s="2"/>
      <c r="C217" s="2"/>
      <c r="D217" s="13"/>
      <c r="E217" s="2"/>
    </row>
    <row r="218" spans="1:5">
      <c r="A218" s="12"/>
      <c r="B218" s="2"/>
      <c r="C218" s="2"/>
      <c r="D218" s="13"/>
      <c r="E218" s="2"/>
    </row>
    <row r="219" spans="1:5">
      <c r="A219" s="12"/>
      <c r="B219" s="2"/>
      <c r="C219" s="2"/>
      <c r="D219" s="13"/>
      <c r="E219" s="2"/>
    </row>
    <row r="220" spans="1:5">
      <c r="A220" s="12"/>
      <c r="B220" s="2"/>
      <c r="C220" s="2"/>
      <c r="D220" s="13"/>
      <c r="E220" s="2"/>
    </row>
    <row r="221" spans="1:5">
      <c r="A221" s="12"/>
      <c r="B221" s="2"/>
      <c r="C221" s="2"/>
      <c r="D221" s="13"/>
      <c r="E221" s="2"/>
    </row>
    <row r="222" spans="1:5">
      <c r="A222" s="12"/>
      <c r="B222" s="2"/>
      <c r="C222" s="2"/>
      <c r="D222" s="13"/>
      <c r="E222" s="2"/>
    </row>
    <row r="223" spans="1:5">
      <c r="A223" s="12"/>
      <c r="B223" s="2"/>
      <c r="C223" s="2"/>
      <c r="D223" s="13"/>
      <c r="E223" s="2"/>
    </row>
    <row r="224" spans="1:5">
      <c r="A224" s="12"/>
      <c r="B224" s="2"/>
      <c r="C224" s="2"/>
      <c r="D224" s="13"/>
      <c r="E224" s="2"/>
    </row>
    <row r="225" spans="1:5">
      <c r="A225" s="12"/>
      <c r="B225" s="2"/>
      <c r="C225" s="2"/>
      <c r="D225" s="13"/>
      <c r="E225" s="2"/>
    </row>
    <row r="226" spans="1:5">
      <c r="A226" s="12"/>
      <c r="B226" s="2"/>
      <c r="C226" s="2"/>
      <c r="D226" s="13"/>
      <c r="E226" s="2"/>
    </row>
    <row r="227" spans="1:5">
      <c r="A227" s="12"/>
      <c r="B227" s="2"/>
      <c r="C227" s="2"/>
      <c r="D227" s="13"/>
      <c r="E227" s="2"/>
    </row>
    <row r="228" spans="1:5">
      <c r="A228" s="12"/>
      <c r="B228" s="2"/>
      <c r="C228" s="2"/>
      <c r="D228" s="13"/>
      <c r="E228" s="2"/>
    </row>
    <row r="229" spans="1:5">
      <c r="A229" s="12"/>
      <c r="B229" s="2"/>
      <c r="C229" s="2"/>
      <c r="D229" s="13"/>
      <c r="E229" s="2"/>
    </row>
    <row r="230" spans="1:5">
      <c r="A230" s="12"/>
      <c r="B230" s="2"/>
      <c r="C230" s="2"/>
      <c r="D230" s="13"/>
      <c r="E230" s="2"/>
    </row>
    <row r="231" spans="1:5">
      <c r="A231" s="12"/>
      <c r="B231" s="2"/>
      <c r="C231" s="2"/>
      <c r="D231" s="13"/>
      <c r="E231" s="2"/>
    </row>
    <row r="232" spans="1:5">
      <c r="A232" s="12"/>
      <c r="B232" s="2"/>
      <c r="C232" s="2"/>
      <c r="D232" s="13"/>
      <c r="E232" s="2"/>
    </row>
    <row r="233" spans="1:5">
      <c r="A233" s="12"/>
      <c r="B233" s="2"/>
      <c r="C233" s="2"/>
      <c r="D233" s="13"/>
      <c r="E233" s="2"/>
    </row>
    <row r="234" spans="1:5">
      <c r="A234" s="12"/>
      <c r="B234" s="2"/>
      <c r="C234" s="2"/>
      <c r="D234" s="13"/>
      <c r="E234" s="2"/>
    </row>
    <row r="235" spans="1:5">
      <c r="A235" s="12"/>
      <c r="B235" s="2"/>
      <c r="C235" s="2"/>
      <c r="D235" s="13"/>
      <c r="E235" s="2"/>
    </row>
    <row r="236" spans="1:5">
      <c r="A236" s="12"/>
      <c r="B236" s="2"/>
      <c r="C236" s="2"/>
      <c r="D236" s="13"/>
      <c r="E236" s="2"/>
    </row>
    <row r="237" spans="1:5">
      <c r="A237" s="12"/>
      <c r="B237" s="2"/>
      <c r="C237" s="2"/>
      <c r="D237" s="13"/>
      <c r="E237" s="2"/>
    </row>
    <row r="238" spans="1:5">
      <c r="A238" s="12"/>
      <c r="B238" s="2"/>
      <c r="C238" s="2"/>
      <c r="D238" s="13"/>
      <c r="E238" s="2"/>
    </row>
    <row r="239" spans="1:5">
      <c r="A239" s="12"/>
      <c r="B239" s="2"/>
      <c r="C239" s="2"/>
      <c r="D239" s="13"/>
      <c r="E239" s="2"/>
    </row>
    <row r="240" spans="1:5">
      <c r="A240" s="12"/>
      <c r="B240" s="2"/>
      <c r="C240" s="2"/>
      <c r="D240" s="13"/>
      <c r="E240" s="2"/>
    </row>
    <row r="241" spans="1:5">
      <c r="A241" s="12"/>
      <c r="B241" s="2"/>
      <c r="C241" s="2"/>
      <c r="D241" s="13"/>
      <c r="E241" s="2"/>
    </row>
    <row r="242" spans="1:5">
      <c r="A242" s="12"/>
      <c r="B242" s="2"/>
      <c r="C242" s="2"/>
      <c r="D242" s="13"/>
      <c r="E242" s="2"/>
    </row>
    <row r="243" spans="1:5">
      <c r="A243" s="12"/>
      <c r="B243" s="2"/>
      <c r="C243" s="2"/>
      <c r="D243" s="13"/>
      <c r="E243" s="2"/>
    </row>
    <row r="244" spans="1:5">
      <c r="A244" s="12"/>
      <c r="B244" s="2"/>
      <c r="C244" s="2"/>
      <c r="D244" s="13"/>
      <c r="E244" s="2"/>
    </row>
    <row r="245" spans="1:5">
      <c r="A245" s="12"/>
      <c r="B245" s="2"/>
      <c r="C245" s="2"/>
      <c r="D245" s="13"/>
      <c r="E245" s="2"/>
    </row>
    <row r="246" spans="1:5">
      <c r="A246" s="12"/>
      <c r="B246" s="2"/>
      <c r="C246" s="2"/>
      <c r="D246" s="13"/>
      <c r="E246" s="2"/>
    </row>
    <row r="247" spans="1:5">
      <c r="A247" s="12"/>
      <c r="B247" s="2"/>
      <c r="C247" s="2"/>
      <c r="D247" s="13"/>
      <c r="E247" s="2"/>
    </row>
    <row r="248" spans="1:5">
      <c r="A248" s="12"/>
      <c r="B248" s="2"/>
      <c r="C248" s="2"/>
      <c r="D248" s="13"/>
      <c r="E248" s="2"/>
    </row>
    <row r="249" spans="1:5">
      <c r="A249" s="12"/>
      <c r="B249" s="2"/>
      <c r="C249" s="2"/>
      <c r="D249" s="13"/>
      <c r="E249" s="2"/>
    </row>
    <row r="250" spans="1:5">
      <c r="A250" s="12"/>
      <c r="B250" s="2"/>
      <c r="C250" s="2"/>
      <c r="D250" s="13"/>
      <c r="E250" s="2"/>
    </row>
    <row r="251" spans="1:5">
      <c r="A251" s="12"/>
      <c r="B251" s="2"/>
      <c r="C251" s="2"/>
      <c r="D251" s="13"/>
      <c r="E251" s="2"/>
    </row>
    <row r="252" spans="1:5">
      <c r="A252" s="12"/>
      <c r="B252" s="2"/>
      <c r="C252" s="2"/>
      <c r="D252" s="13"/>
      <c r="E252" s="2"/>
    </row>
    <row r="253" spans="1:5">
      <c r="A253" s="12"/>
      <c r="B253" s="2"/>
      <c r="C253" s="2"/>
      <c r="D253" s="13"/>
      <c r="E253" s="2"/>
    </row>
    <row r="254" spans="1:5">
      <c r="A254" s="12"/>
      <c r="B254" s="2"/>
      <c r="C254" s="2"/>
      <c r="D254" s="13"/>
      <c r="E254" s="2"/>
    </row>
    <row r="255" spans="1:5">
      <c r="A255" s="12"/>
      <c r="B255" s="2"/>
      <c r="C255" s="2"/>
      <c r="D255" s="13"/>
      <c r="E255" s="2"/>
    </row>
    <row r="256" spans="1:5">
      <c r="A256" s="12"/>
      <c r="B256" s="2"/>
      <c r="C256" s="2"/>
      <c r="D256" s="13"/>
      <c r="E256" s="2"/>
    </row>
    <row r="257" spans="1:5">
      <c r="A257" s="12"/>
      <c r="B257" s="2"/>
      <c r="C257" s="2"/>
      <c r="D257" s="13"/>
      <c r="E257" s="2"/>
    </row>
    <row r="258" spans="1:5">
      <c r="A258" s="12"/>
      <c r="B258" s="2"/>
      <c r="C258" s="2"/>
      <c r="D258" s="13"/>
      <c r="E258" s="2"/>
    </row>
    <row r="259" spans="1:5">
      <c r="A259" s="12"/>
      <c r="B259" s="2"/>
      <c r="C259" s="2"/>
      <c r="D259" s="13"/>
      <c r="E259" s="2"/>
    </row>
    <row r="260" spans="1:5">
      <c r="A260" s="12"/>
      <c r="B260" s="2"/>
      <c r="C260" s="2"/>
      <c r="D260" s="13"/>
      <c r="E260" s="2"/>
    </row>
    <row r="261" spans="1:5">
      <c r="A261" s="12"/>
      <c r="B261" s="2"/>
      <c r="C261" s="2"/>
      <c r="D261" s="13"/>
      <c r="E261" s="2"/>
    </row>
    <row r="262" spans="1:5">
      <c r="A262" s="12"/>
      <c r="B262" s="2"/>
      <c r="C262" s="2"/>
      <c r="D262" s="13"/>
      <c r="E262" s="2"/>
    </row>
    <row r="263" spans="1:5">
      <c r="A263" s="12"/>
      <c r="B263" s="2"/>
      <c r="C263" s="2"/>
      <c r="D263" s="13"/>
      <c r="E263" s="2"/>
    </row>
    <row r="264" spans="1:5">
      <c r="A264" s="12"/>
      <c r="B264" s="2"/>
      <c r="C264" s="2"/>
      <c r="D264" s="13"/>
      <c r="E264" s="2"/>
    </row>
    <row r="265" spans="1:5">
      <c r="A265" s="12"/>
      <c r="B265" s="2"/>
      <c r="C265" s="2"/>
      <c r="D265" s="13"/>
      <c r="E265" s="2"/>
    </row>
    <row r="266" spans="1:5">
      <c r="A266" s="12"/>
      <c r="B266" s="2"/>
      <c r="C266" s="2"/>
      <c r="D266" s="13"/>
      <c r="E266" s="2"/>
    </row>
    <row r="267" spans="1:5">
      <c r="A267" s="12"/>
      <c r="B267" s="2"/>
      <c r="C267" s="2"/>
      <c r="D267" s="13"/>
      <c r="E267" s="2"/>
    </row>
    <row r="268" spans="1:5">
      <c r="A268" s="12"/>
      <c r="B268" s="2"/>
      <c r="C268" s="2"/>
      <c r="D268" s="13"/>
      <c r="E268" s="2"/>
    </row>
    <row r="269" spans="1:5">
      <c r="A269" s="12"/>
      <c r="B269" s="2"/>
      <c r="C269" s="2"/>
      <c r="D269" s="13"/>
      <c r="E269" s="2"/>
    </row>
    <row r="270" spans="1:5">
      <c r="A270" s="12"/>
      <c r="B270" s="2"/>
      <c r="C270" s="2"/>
      <c r="D270" s="13"/>
      <c r="E270" s="2"/>
    </row>
    <row r="271" spans="1:5">
      <c r="A271" s="12"/>
      <c r="B271" s="2"/>
      <c r="C271" s="2"/>
      <c r="D271" s="13"/>
      <c r="E271" s="2"/>
    </row>
    <row r="272" spans="1:5">
      <c r="A272" s="12"/>
      <c r="B272" s="2"/>
      <c r="C272" s="2"/>
      <c r="D272" s="13"/>
      <c r="E272" s="2"/>
    </row>
    <row r="273" spans="1:5">
      <c r="A273" s="12"/>
      <c r="B273" s="2"/>
      <c r="C273" s="2"/>
      <c r="D273" s="13"/>
      <c r="E273" s="2"/>
    </row>
    <row r="274" spans="1:5">
      <c r="A274" s="12"/>
      <c r="B274" s="2"/>
      <c r="C274" s="2"/>
      <c r="D274" s="13"/>
      <c r="E274" s="2"/>
    </row>
    <row r="275" spans="1:5">
      <c r="A275" s="12"/>
      <c r="B275" s="2"/>
      <c r="C275" s="2"/>
      <c r="D275" s="13"/>
      <c r="E275" s="2"/>
    </row>
    <row r="276" spans="1:5">
      <c r="A276" s="12"/>
      <c r="B276" s="2"/>
      <c r="C276" s="2"/>
      <c r="D276" s="13"/>
      <c r="E276" s="2"/>
    </row>
    <row r="277" spans="1:5">
      <c r="A277" s="12"/>
      <c r="B277" s="2"/>
      <c r="C277" s="2"/>
      <c r="D277" s="13"/>
      <c r="E277" s="2"/>
    </row>
    <row r="278" spans="1:5">
      <c r="A278" s="12"/>
      <c r="B278" s="2"/>
      <c r="C278" s="2"/>
      <c r="D278" s="13"/>
      <c r="E278" s="2"/>
    </row>
    <row r="279" spans="1:5">
      <c r="A279" s="12"/>
      <c r="B279" s="2"/>
      <c r="C279" s="2"/>
      <c r="D279" s="13"/>
      <c r="E279" s="2"/>
    </row>
    <row r="280" spans="1:5">
      <c r="A280" s="12"/>
      <c r="B280" s="2"/>
      <c r="C280" s="2"/>
      <c r="D280" s="13"/>
      <c r="E280" s="2"/>
    </row>
    <row r="281" spans="1:5">
      <c r="A281" s="12"/>
      <c r="B281" s="2"/>
      <c r="C281" s="2"/>
      <c r="D281" s="13"/>
      <c r="E281" s="2"/>
    </row>
    <row r="282" spans="1:5">
      <c r="A282" s="12"/>
      <c r="B282" s="2"/>
      <c r="C282" s="2"/>
      <c r="D282" s="13"/>
      <c r="E282" s="2"/>
    </row>
    <row r="283" spans="1:5">
      <c r="A283" s="12"/>
      <c r="B283" s="2"/>
      <c r="C283" s="2"/>
      <c r="D283" s="13"/>
      <c r="E283" s="2"/>
    </row>
    <row r="284" spans="1:5">
      <c r="A284" s="12"/>
      <c r="B284" s="2"/>
      <c r="C284" s="2"/>
      <c r="D284" s="13"/>
      <c r="E284" s="2"/>
    </row>
    <row r="285" spans="1:5">
      <c r="A285" s="12"/>
      <c r="B285" s="2"/>
      <c r="C285" s="2"/>
      <c r="D285" s="13"/>
      <c r="E285" s="2"/>
    </row>
    <row r="286" spans="1:5">
      <c r="A286" s="12"/>
      <c r="B286" s="2"/>
      <c r="C286" s="2"/>
      <c r="D286" s="13"/>
      <c r="E286" s="2"/>
    </row>
    <row r="287" spans="1:5">
      <c r="A287" s="12"/>
      <c r="B287" s="2"/>
      <c r="C287" s="2"/>
      <c r="D287" s="13"/>
      <c r="E287" s="2"/>
    </row>
    <row r="288" spans="1:5">
      <c r="A288" s="12"/>
      <c r="B288" s="2"/>
      <c r="C288" s="2"/>
      <c r="D288" s="13"/>
      <c r="E288" s="2"/>
    </row>
    <row r="289" spans="1:5">
      <c r="A289" s="12"/>
      <c r="B289" s="2"/>
      <c r="C289" s="2"/>
      <c r="D289" s="13"/>
      <c r="E289" s="2"/>
    </row>
    <row r="290" spans="1:5">
      <c r="A290" s="12"/>
      <c r="B290" s="2"/>
      <c r="C290" s="2"/>
      <c r="D290" s="13"/>
      <c r="E290" s="2"/>
    </row>
    <row r="291" spans="1:5">
      <c r="A291" s="12"/>
      <c r="B291" s="2"/>
      <c r="C291" s="2"/>
      <c r="D291" s="13"/>
      <c r="E291" s="2"/>
    </row>
    <row r="292" spans="1:5">
      <c r="A292" s="12"/>
      <c r="B292" s="2"/>
      <c r="C292" s="2"/>
      <c r="D292" s="13"/>
      <c r="E292" s="2"/>
    </row>
    <row r="293" spans="1:5">
      <c r="A293" s="12"/>
      <c r="B293" s="2"/>
      <c r="C293" s="2"/>
      <c r="D293" s="13"/>
      <c r="E293" s="2"/>
    </row>
    <row r="294" spans="1:5">
      <c r="A294" s="12"/>
      <c r="B294" s="2"/>
      <c r="C294" s="2"/>
      <c r="D294" s="13"/>
      <c r="E294" s="2"/>
    </row>
    <row r="295" spans="1:5">
      <c r="A295" s="12"/>
      <c r="B295" s="2"/>
      <c r="C295" s="2"/>
      <c r="D295" s="13"/>
      <c r="E295" s="2"/>
    </row>
    <row r="296" spans="1:5">
      <c r="A296" s="12"/>
      <c r="B296" s="2"/>
      <c r="C296" s="2"/>
      <c r="D296" s="13"/>
      <c r="E296" s="2"/>
    </row>
    <row r="297" spans="1:5">
      <c r="A297" s="12"/>
      <c r="B297" s="2"/>
      <c r="C297" s="2"/>
      <c r="D297" s="13"/>
      <c r="E297" s="2"/>
    </row>
    <row r="298" spans="1:5">
      <c r="A298" s="12"/>
      <c r="B298" s="2"/>
      <c r="C298" s="2"/>
      <c r="D298" s="13"/>
      <c r="E298" s="2"/>
    </row>
    <row r="299" spans="1:5">
      <c r="A299" s="12"/>
      <c r="B299" s="2"/>
      <c r="C299" s="2"/>
      <c r="D299" s="13"/>
      <c r="E299" s="2"/>
    </row>
    <row r="300" spans="1:5">
      <c r="A300" s="12"/>
      <c r="B300" s="2"/>
      <c r="C300" s="2"/>
      <c r="D300" s="13"/>
      <c r="E300" s="2"/>
    </row>
  </sheetData>
  <pageMargins left="0.7" right="0.7" top="0.75" bottom="0.75" header="0.3" footer="0.3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xr:uid="{00000000-0002-0000-0200-000000000000}">
          <x14:formula1>
            <xm:f>Configuración!$C$2:$C$7</xm:f>
          </x14:formula1>
          <xm:sqref>C2:C300</xm:sqref>
        </x14:dataValidation>
        <x14:dataValidation type="list" xr:uid="{00000000-0002-0000-0200-000001000000}">
          <x14:formula1>
            <xm:f>Configuración!$A$2:$A$13</xm:f>
          </x14:formula1>
          <xm:sqref>E2:E300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00"/>
  <sheetViews>
    <sheetView workbookViewId="0"/>
  </sheetViews>
  <sheetFormatPr baseColWidth="10" defaultColWidth="9" defaultRowHeight="14.25"/>
  <cols>
    <col min="1" max="1" width="13" customWidth="1"/>
    <col min="2" max="2" width="24" customWidth="1"/>
    <col min="3" max="4" width="18" customWidth="1"/>
    <col min="5" max="6" width="13" customWidth="1"/>
  </cols>
  <sheetData>
    <row r="1" spans="1:6">
      <c r="A1" s="1" t="s">
        <v>75</v>
      </c>
      <c r="B1" s="1" t="s">
        <v>76</v>
      </c>
      <c r="C1" s="1" t="s">
        <v>31</v>
      </c>
      <c r="D1" s="1" t="s">
        <v>77</v>
      </c>
      <c r="E1" s="1" t="s">
        <v>78</v>
      </c>
      <c r="F1" s="1" t="s">
        <v>25</v>
      </c>
    </row>
    <row r="2" spans="1:6">
      <c r="A2" s="12">
        <v>46113</v>
      </c>
      <c r="B2" s="2" t="s">
        <v>87</v>
      </c>
      <c r="C2" s="2" t="s">
        <v>35</v>
      </c>
      <c r="D2" s="2" t="s">
        <v>88</v>
      </c>
      <c r="E2" s="13">
        <v>450</v>
      </c>
      <c r="F2" s="2" t="s">
        <v>16</v>
      </c>
    </row>
    <row r="3" spans="1:6">
      <c r="A3" s="12">
        <v>46115</v>
      </c>
      <c r="B3" s="2" t="s">
        <v>89</v>
      </c>
      <c r="C3" s="2" t="s">
        <v>37</v>
      </c>
      <c r="D3" s="2" t="s">
        <v>88</v>
      </c>
      <c r="E3" s="13">
        <v>68</v>
      </c>
      <c r="F3" s="2" t="s">
        <v>16</v>
      </c>
    </row>
    <row r="4" spans="1:6">
      <c r="A4" s="12">
        <v>46117</v>
      </c>
      <c r="B4" s="2" t="s">
        <v>40</v>
      </c>
      <c r="C4" s="2" t="s">
        <v>40</v>
      </c>
      <c r="D4" s="2" t="s">
        <v>88</v>
      </c>
      <c r="E4" s="13">
        <v>60</v>
      </c>
      <c r="F4" s="2" t="s">
        <v>16</v>
      </c>
    </row>
    <row r="5" spans="1:6">
      <c r="A5" s="12">
        <v>46119</v>
      </c>
      <c r="B5" s="2" t="s">
        <v>90</v>
      </c>
      <c r="C5" s="2" t="s">
        <v>42</v>
      </c>
      <c r="D5" s="2" t="s">
        <v>88</v>
      </c>
      <c r="E5" s="13">
        <v>83</v>
      </c>
      <c r="F5" s="2" t="s">
        <v>16</v>
      </c>
    </row>
    <row r="6" spans="1:6">
      <c r="A6" s="12">
        <v>46121</v>
      </c>
      <c r="B6" s="2" t="s">
        <v>91</v>
      </c>
      <c r="C6" s="2" t="s">
        <v>47</v>
      </c>
      <c r="D6" s="2" t="s">
        <v>92</v>
      </c>
      <c r="E6" s="13">
        <v>35</v>
      </c>
      <c r="F6" s="2" t="s">
        <v>16</v>
      </c>
    </row>
    <row r="7" spans="1:6">
      <c r="A7" s="12">
        <v>46124</v>
      </c>
      <c r="B7" s="2" t="s">
        <v>93</v>
      </c>
      <c r="C7" s="2" t="s">
        <v>49</v>
      </c>
      <c r="D7" s="2" t="s">
        <v>92</v>
      </c>
      <c r="E7" s="13">
        <v>55</v>
      </c>
      <c r="F7" s="2" t="s">
        <v>16</v>
      </c>
    </row>
    <row r="8" spans="1:6">
      <c r="A8" s="12">
        <v>46127</v>
      </c>
      <c r="B8" s="2" t="s">
        <v>94</v>
      </c>
      <c r="C8" s="2" t="s">
        <v>45</v>
      </c>
      <c r="D8" s="2" t="s">
        <v>88</v>
      </c>
      <c r="E8" s="13">
        <v>24</v>
      </c>
      <c r="F8" s="2" t="s">
        <v>16</v>
      </c>
    </row>
    <row r="9" spans="1:6">
      <c r="A9" s="12">
        <v>46132</v>
      </c>
      <c r="B9" s="2" t="s">
        <v>95</v>
      </c>
      <c r="C9" s="2" t="s">
        <v>52</v>
      </c>
      <c r="D9" s="2" t="s">
        <v>92</v>
      </c>
      <c r="E9" s="13">
        <v>45</v>
      </c>
      <c r="F9" s="2" t="s">
        <v>16</v>
      </c>
    </row>
    <row r="10" spans="1:6">
      <c r="A10" s="12">
        <v>46136</v>
      </c>
      <c r="B10" s="2" t="s">
        <v>96</v>
      </c>
      <c r="C10" s="2" t="s">
        <v>60</v>
      </c>
      <c r="D10" s="2" t="s">
        <v>92</v>
      </c>
      <c r="E10" s="13">
        <v>40</v>
      </c>
      <c r="F10" s="2" t="s">
        <v>16</v>
      </c>
    </row>
    <row r="11" spans="1:6">
      <c r="A11" s="12">
        <v>46143</v>
      </c>
      <c r="B11" s="2" t="s">
        <v>87</v>
      </c>
      <c r="C11" s="2" t="s">
        <v>35</v>
      </c>
      <c r="D11" s="2" t="s">
        <v>88</v>
      </c>
      <c r="E11" s="13">
        <v>450</v>
      </c>
      <c r="F11" s="2" t="s">
        <v>44</v>
      </c>
    </row>
    <row r="12" spans="1:6">
      <c r="A12" s="12">
        <v>46146</v>
      </c>
      <c r="B12" s="2" t="s">
        <v>89</v>
      </c>
      <c r="C12" s="2" t="s">
        <v>37</v>
      </c>
      <c r="D12" s="2" t="s">
        <v>88</v>
      </c>
      <c r="E12" s="13">
        <v>210</v>
      </c>
      <c r="F12" s="2" t="s">
        <v>44</v>
      </c>
    </row>
    <row r="13" spans="1:6">
      <c r="A13" s="12">
        <v>46147</v>
      </c>
      <c r="B13" s="2" t="s">
        <v>40</v>
      </c>
      <c r="C13" s="2" t="s">
        <v>40</v>
      </c>
      <c r="D13" s="2" t="s">
        <v>88</v>
      </c>
      <c r="E13" s="13">
        <v>65</v>
      </c>
      <c r="F13" s="2" t="s">
        <v>44</v>
      </c>
    </row>
    <row r="14" spans="1:6">
      <c r="A14" s="12">
        <v>46150</v>
      </c>
      <c r="B14" s="2" t="s">
        <v>42</v>
      </c>
      <c r="C14" s="2" t="s">
        <v>42</v>
      </c>
      <c r="D14" s="2" t="s">
        <v>88</v>
      </c>
      <c r="E14" s="13">
        <v>95</v>
      </c>
      <c r="F14" s="2" t="s">
        <v>44</v>
      </c>
    </row>
    <row r="15" spans="1:6">
      <c r="A15" s="12">
        <v>46157</v>
      </c>
      <c r="B15" s="2" t="s">
        <v>47</v>
      </c>
      <c r="C15" s="2" t="s">
        <v>47</v>
      </c>
      <c r="D15" s="2" t="s">
        <v>92</v>
      </c>
      <c r="E15" s="13">
        <v>110</v>
      </c>
      <c r="F15" s="2" t="s">
        <v>44</v>
      </c>
    </row>
    <row r="16" spans="1:6">
      <c r="A16" s="12">
        <v>46161</v>
      </c>
      <c r="B16" s="2" t="s">
        <v>60</v>
      </c>
      <c r="C16" s="2" t="s">
        <v>60</v>
      </c>
      <c r="D16" s="2" t="s">
        <v>92</v>
      </c>
      <c r="E16" s="13">
        <v>70</v>
      </c>
      <c r="F16" s="2" t="s">
        <v>44</v>
      </c>
    </row>
    <row r="17" spans="1:6">
      <c r="A17" s="12">
        <v>46174</v>
      </c>
      <c r="B17" s="2" t="s">
        <v>87</v>
      </c>
      <c r="C17" s="2" t="s">
        <v>35</v>
      </c>
      <c r="D17" s="2" t="s">
        <v>88</v>
      </c>
      <c r="E17" s="13">
        <v>470</v>
      </c>
      <c r="F17" s="2" t="s">
        <v>46</v>
      </c>
    </row>
    <row r="18" spans="1:6">
      <c r="A18" s="12">
        <v>46176</v>
      </c>
      <c r="B18" s="2" t="s">
        <v>89</v>
      </c>
      <c r="C18" s="2" t="s">
        <v>37</v>
      </c>
      <c r="D18" s="2" t="s">
        <v>88</v>
      </c>
      <c r="E18" s="13">
        <v>235</v>
      </c>
      <c r="F18" s="2" t="s">
        <v>46</v>
      </c>
    </row>
    <row r="19" spans="1:6">
      <c r="A19" s="12">
        <v>46178</v>
      </c>
      <c r="B19" s="2" t="s">
        <v>40</v>
      </c>
      <c r="C19" s="2" t="s">
        <v>40</v>
      </c>
      <c r="D19" s="2" t="s">
        <v>88</v>
      </c>
      <c r="E19" s="13">
        <v>58</v>
      </c>
      <c r="F19" s="2" t="s">
        <v>46</v>
      </c>
    </row>
    <row r="20" spans="1:6">
      <c r="A20" s="12">
        <v>46180</v>
      </c>
      <c r="B20" s="2" t="s">
        <v>42</v>
      </c>
      <c r="C20" s="2" t="s">
        <v>42</v>
      </c>
      <c r="D20" s="2" t="s">
        <v>88</v>
      </c>
      <c r="E20" s="13">
        <v>90</v>
      </c>
      <c r="F20" s="2" t="s">
        <v>46</v>
      </c>
    </row>
    <row r="21" spans="1:6">
      <c r="A21" s="12">
        <v>46184</v>
      </c>
      <c r="B21" s="2" t="s">
        <v>47</v>
      </c>
      <c r="C21" s="2" t="s">
        <v>47</v>
      </c>
      <c r="D21" s="2" t="s">
        <v>92</v>
      </c>
      <c r="E21" s="13">
        <v>130</v>
      </c>
      <c r="F21" s="2" t="s">
        <v>46</v>
      </c>
    </row>
    <row r="22" spans="1:6">
      <c r="A22" s="12">
        <v>46185</v>
      </c>
      <c r="B22" s="2" t="s">
        <v>49</v>
      </c>
      <c r="C22" s="2" t="s">
        <v>49</v>
      </c>
      <c r="D22" s="2" t="s">
        <v>92</v>
      </c>
      <c r="E22" s="13">
        <v>75</v>
      </c>
      <c r="F22" s="2" t="s">
        <v>46</v>
      </c>
    </row>
    <row r="23" spans="1:6">
      <c r="A23" s="12">
        <v>46189</v>
      </c>
      <c r="B23" s="2" t="s">
        <v>45</v>
      </c>
      <c r="C23" s="2" t="s">
        <v>45</v>
      </c>
      <c r="D23" s="2" t="s">
        <v>88</v>
      </c>
      <c r="E23" s="13">
        <v>35</v>
      </c>
      <c r="F23" s="2" t="s">
        <v>46</v>
      </c>
    </row>
    <row r="24" spans="1:6">
      <c r="A24" s="12">
        <v>46195</v>
      </c>
      <c r="B24" s="2" t="s">
        <v>52</v>
      </c>
      <c r="C24" s="2" t="s">
        <v>52</v>
      </c>
      <c r="D24" s="2" t="s">
        <v>92</v>
      </c>
      <c r="E24" s="13">
        <v>50</v>
      </c>
      <c r="F24" s="2" t="s">
        <v>46</v>
      </c>
    </row>
    <row r="25" spans="1:6">
      <c r="A25" s="12">
        <v>46199</v>
      </c>
      <c r="B25" s="2" t="s">
        <v>60</v>
      </c>
      <c r="C25" s="2" t="s">
        <v>60</v>
      </c>
      <c r="D25" s="2" t="s">
        <v>92</v>
      </c>
      <c r="E25" s="13">
        <v>60</v>
      </c>
      <c r="F25" s="2" t="s">
        <v>46</v>
      </c>
    </row>
    <row r="26" spans="1:6">
      <c r="A26" s="12"/>
      <c r="B26" s="2"/>
      <c r="C26" s="2"/>
      <c r="D26" s="2"/>
      <c r="E26" s="13"/>
      <c r="F26" s="2"/>
    </row>
    <row r="27" spans="1:6">
      <c r="A27" s="12"/>
      <c r="B27" s="2"/>
      <c r="C27" s="2"/>
      <c r="D27" s="2"/>
      <c r="E27" s="13"/>
      <c r="F27" s="2"/>
    </row>
    <row r="28" spans="1:6">
      <c r="A28" s="12"/>
      <c r="B28" s="2"/>
      <c r="C28" s="2"/>
      <c r="D28" s="2"/>
      <c r="E28" s="13"/>
      <c r="F28" s="2"/>
    </row>
    <row r="29" spans="1:6">
      <c r="A29" s="12"/>
      <c r="B29" s="2"/>
      <c r="C29" s="2"/>
      <c r="D29" s="2"/>
      <c r="E29" s="13"/>
      <c r="F29" s="2"/>
    </row>
    <row r="30" spans="1:6">
      <c r="A30" s="12"/>
      <c r="B30" s="2"/>
      <c r="C30" s="2"/>
      <c r="D30" s="2"/>
      <c r="E30" s="13"/>
      <c r="F30" s="2"/>
    </row>
    <row r="31" spans="1:6">
      <c r="A31" s="12"/>
      <c r="B31" s="2"/>
      <c r="C31" s="2"/>
      <c r="D31" s="2"/>
      <c r="E31" s="13"/>
      <c r="F31" s="2"/>
    </row>
    <row r="32" spans="1:6">
      <c r="A32" s="12"/>
      <c r="B32" s="2"/>
      <c r="C32" s="2"/>
      <c r="D32" s="2"/>
      <c r="E32" s="13"/>
      <c r="F32" s="2"/>
    </row>
    <row r="33" spans="1:6">
      <c r="A33" s="12"/>
      <c r="B33" s="2"/>
      <c r="C33" s="2"/>
      <c r="D33" s="2"/>
      <c r="E33" s="13"/>
      <c r="F33" s="2"/>
    </row>
    <row r="34" spans="1:6">
      <c r="A34" s="12"/>
      <c r="B34" s="2"/>
      <c r="C34" s="2"/>
      <c r="D34" s="2"/>
      <c r="E34" s="13"/>
      <c r="F34" s="2"/>
    </row>
    <row r="35" spans="1:6">
      <c r="A35" s="12"/>
      <c r="B35" s="2"/>
      <c r="C35" s="2"/>
      <c r="D35" s="2"/>
      <c r="E35" s="13"/>
      <c r="F35" s="2"/>
    </row>
    <row r="36" spans="1:6">
      <c r="A36" s="12"/>
      <c r="B36" s="2"/>
      <c r="C36" s="2"/>
      <c r="D36" s="2"/>
      <c r="E36" s="13"/>
      <c r="F36" s="2"/>
    </row>
    <row r="37" spans="1:6">
      <c r="A37" s="12"/>
      <c r="B37" s="2"/>
      <c r="C37" s="2"/>
      <c r="D37" s="2"/>
      <c r="E37" s="13"/>
      <c r="F37" s="2"/>
    </row>
    <row r="38" spans="1:6">
      <c r="A38" s="12"/>
      <c r="B38" s="2"/>
      <c r="C38" s="2"/>
      <c r="D38" s="2"/>
      <c r="E38" s="13"/>
      <c r="F38" s="2"/>
    </row>
    <row r="39" spans="1:6">
      <c r="A39" s="12"/>
      <c r="B39" s="2"/>
      <c r="C39" s="2"/>
      <c r="D39" s="2"/>
      <c r="E39" s="13"/>
      <c r="F39" s="2"/>
    </row>
    <row r="40" spans="1:6">
      <c r="A40" s="12"/>
      <c r="B40" s="2"/>
      <c r="C40" s="2"/>
      <c r="D40" s="2"/>
      <c r="E40" s="13"/>
      <c r="F40" s="2"/>
    </row>
    <row r="41" spans="1:6">
      <c r="A41" s="12"/>
      <c r="B41" s="2"/>
      <c r="C41" s="2"/>
      <c r="D41" s="2"/>
      <c r="E41" s="13"/>
      <c r="F41" s="2"/>
    </row>
    <row r="42" spans="1:6">
      <c r="A42" s="12"/>
      <c r="B42" s="2"/>
      <c r="C42" s="2"/>
      <c r="D42" s="2"/>
      <c r="E42" s="13"/>
      <c r="F42" s="2"/>
    </row>
    <row r="43" spans="1:6">
      <c r="A43" s="12"/>
      <c r="B43" s="2"/>
      <c r="C43" s="2"/>
      <c r="D43" s="2"/>
      <c r="E43" s="13"/>
      <c r="F43" s="2"/>
    </row>
    <row r="44" spans="1:6">
      <c r="A44" s="12"/>
      <c r="B44" s="2"/>
      <c r="C44" s="2"/>
      <c r="D44" s="2"/>
      <c r="E44" s="13"/>
      <c r="F44" s="2"/>
    </row>
    <row r="45" spans="1:6">
      <c r="A45" s="12"/>
      <c r="B45" s="2"/>
      <c r="C45" s="2"/>
      <c r="D45" s="2"/>
      <c r="E45" s="13"/>
      <c r="F45" s="2"/>
    </row>
    <row r="46" spans="1:6">
      <c r="A46" s="12"/>
      <c r="B46" s="2"/>
      <c r="C46" s="2"/>
      <c r="D46" s="2"/>
      <c r="E46" s="13"/>
      <c r="F46" s="2"/>
    </row>
    <row r="47" spans="1:6">
      <c r="A47" s="12"/>
      <c r="B47" s="2"/>
      <c r="C47" s="2"/>
      <c r="D47" s="2"/>
      <c r="E47" s="13"/>
      <c r="F47" s="2"/>
    </row>
    <row r="48" spans="1:6">
      <c r="A48" s="12"/>
      <c r="B48" s="2"/>
      <c r="C48" s="2"/>
      <c r="D48" s="2"/>
      <c r="E48" s="13"/>
      <c r="F48" s="2"/>
    </row>
    <row r="49" spans="1:6">
      <c r="A49" s="12"/>
      <c r="B49" s="2"/>
      <c r="C49" s="2"/>
      <c r="D49" s="2"/>
      <c r="E49" s="13"/>
      <c r="F49" s="2"/>
    </row>
    <row r="50" spans="1:6">
      <c r="A50" s="12"/>
      <c r="B50" s="2"/>
      <c r="C50" s="2"/>
      <c r="D50" s="2"/>
      <c r="E50" s="13"/>
      <c r="F50" s="2"/>
    </row>
    <row r="51" spans="1:6">
      <c r="A51" s="12"/>
      <c r="B51" s="2"/>
      <c r="C51" s="2"/>
      <c r="D51" s="2"/>
      <c r="E51" s="13"/>
      <c r="F51" s="2"/>
    </row>
    <row r="52" spans="1:6">
      <c r="A52" s="12"/>
      <c r="B52" s="2"/>
      <c r="C52" s="2"/>
      <c r="D52" s="2"/>
      <c r="E52" s="13"/>
      <c r="F52" s="2"/>
    </row>
    <row r="53" spans="1:6">
      <c r="A53" s="12"/>
      <c r="B53" s="2"/>
      <c r="C53" s="2"/>
      <c r="D53" s="2"/>
      <c r="E53" s="13"/>
      <c r="F53" s="2"/>
    </row>
    <row r="54" spans="1:6">
      <c r="A54" s="12"/>
      <c r="B54" s="2"/>
      <c r="C54" s="2"/>
      <c r="D54" s="2"/>
      <c r="E54" s="13"/>
      <c r="F54" s="2"/>
    </row>
    <row r="55" spans="1:6">
      <c r="A55" s="12"/>
      <c r="B55" s="2"/>
      <c r="C55" s="2"/>
      <c r="D55" s="2"/>
      <c r="E55" s="13"/>
      <c r="F55" s="2"/>
    </row>
    <row r="56" spans="1:6">
      <c r="A56" s="12"/>
      <c r="B56" s="2"/>
      <c r="C56" s="2"/>
      <c r="D56" s="2"/>
      <c r="E56" s="13"/>
      <c r="F56" s="2"/>
    </row>
    <row r="57" spans="1:6">
      <c r="A57" s="12"/>
      <c r="B57" s="2"/>
      <c r="C57" s="2"/>
      <c r="D57" s="2"/>
      <c r="E57" s="13"/>
      <c r="F57" s="2"/>
    </row>
    <row r="58" spans="1:6">
      <c r="A58" s="12"/>
      <c r="B58" s="2"/>
      <c r="C58" s="2"/>
      <c r="D58" s="2"/>
      <c r="E58" s="13"/>
      <c r="F58" s="2"/>
    </row>
    <row r="59" spans="1:6">
      <c r="A59" s="12"/>
      <c r="B59" s="2"/>
      <c r="C59" s="2"/>
      <c r="D59" s="2"/>
      <c r="E59" s="13"/>
      <c r="F59" s="2"/>
    </row>
    <row r="60" spans="1:6">
      <c r="A60" s="12"/>
      <c r="B60" s="2"/>
      <c r="C60" s="2"/>
      <c r="D60" s="2"/>
      <c r="E60" s="13"/>
      <c r="F60" s="2"/>
    </row>
    <row r="61" spans="1:6">
      <c r="A61" s="12"/>
      <c r="B61" s="2"/>
      <c r="C61" s="2"/>
      <c r="D61" s="2"/>
      <c r="E61" s="13"/>
      <c r="F61" s="2"/>
    </row>
    <row r="62" spans="1:6">
      <c r="A62" s="12"/>
      <c r="B62" s="2"/>
      <c r="C62" s="2"/>
      <c r="D62" s="2"/>
      <c r="E62" s="13"/>
      <c r="F62" s="2"/>
    </row>
    <row r="63" spans="1:6">
      <c r="A63" s="12"/>
      <c r="B63" s="2"/>
      <c r="C63" s="2"/>
      <c r="D63" s="2"/>
      <c r="E63" s="13"/>
      <c r="F63" s="2"/>
    </row>
    <row r="64" spans="1:6">
      <c r="A64" s="12"/>
      <c r="B64" s="2"/>
      <c r="C64" s="2"/>
      <c r="D64" s="2"/>
      <c r="E64" s="13"/>
      <c r="F64" s="2"/>
    </row>
    <row r="65" spans="1:6">
      <c r="A65" s="12"/>
      <c r="B65" s="2"/>
      <c r="C65" s="2"/>
      <c r="D65" s="2"/>
      <c r="E65" s="13"/>
      <c r="F65" s="2"/>
    </row>
    <row r="66" spans="1:6">
      <c r="A66" s="12"/>
      <c r="B66" s="2"/>
      <c r="C66" s="2"/>
      <c r="D66" s="2"/>
      <c r="E66" s="13"/>
      <c r="F66" s="2"/>
    </row>
    <row r="67" spans="1:6">
      <c r="A67" s="12"/>
      <c r="B67" s="2"/>
      <c r="C67" s="2"/>
      <c r="D67" s="2"/>
      <c r="E67" s="13"/>
      <c r="F67" s="2"/>
    </row>
    <row r="68" spans="1:6">
      <c r="A68" s="12"/>
      <c r="B68" s="2"/>
      <c r="C68" s="2"/>
      <c r="D68" s="2"/>
      <c r="E68" s="13"/>
      <c r="F68" s="2"/>
    </row>
    <row r="69" spans="1:6">
      <c r="A69" s="12"/>
      <c r="B69" s="2"/>
      <c r="C69" s="2"/>
      <c r="D69" s="2"/>
      <c r="E69" s="13"/>
      <c r="F69" s="2"/>
    </row>
    <row r="70" spans="1:6">
      <c r="A70" s="12"/>
      <c r="B70" s="2"/>
      <c r="C70" s="2"/>
      <c r="D70" s="2"/>
      <c r="E70" s="13"/>
      <c r="F70" s="2"/>
    </row>
    <row r="71" spans="1:6">
      <c r="A71" s="12"/>
      <c r="B71" s="2"/>
      <c r="C71" s="2"/>
      <c r="D71" s="2"/>
      <c r="E71" s="13"/>
      <c r="F71" s="2"/>
    </row>
    <row r="72" spans="1:6">
      <c r="A72" s="12"/>
      <c r="B72" s="2"/>
      <c r="C72" s="2"/>
      <c r="D72" s="2"/>
      <c r="E72" s="13"/>
      <c r="F72" s="2"/>
    </row>
    <row r="73" spans="1:6">
      <c r="A73" s="12"/>
      <c r="B73" s="2"/>
      <c r="C73" s="2"/>
      <c r="D73" s="2"/>
      <c r="E73" s="13"/>
      <c r="F73" s="2"/>
    </row>
    <row r="74" spans="1:6">
      <c r="A74" s="12"/>
      <c r="B74" s="2"/>
      <c r="C74" s="2"/>
      <c r="D74" s="2"/>
      <c r="E74" s="13"/>
      <c r="F74" s="2"/>
    </row>
    <row r="75" spans="1:6">
      <c r="A75" s="12"/>
      <c r="B75" s="2"/>
      <c r="C75" s="2"/>
      <c r="D75" s="2"/>
      <c r="E75" s="13"/>
      <c r="F75" s="2"/>
    </row>
    <row r="76" spans="1:6">
      <c r="A76" s="12"/>
      <c r="B76" s="2"/>
      <c r="C76" s="2"/>
      <c r="D76" s="2"/>
      <c r="E76" s="13"/>
      <c r="F76" s="2"/>
    </row>
    <row r="77" spans="1:6">
      <c r="A77" s="12"/>
      <c r="B77" s="2"/>
      <c r="C77" s="2"/>
      <c r="D77" s="2"/>
      <c r="E77" s="13"/>
      <c r="F77" s="2"/>
    </row>
    <row r="78" spans="1:6">
      <c r="A78" s="12"/>
      <c r="B78" s="2"/>
      <c r="C78" s="2"/>
      <c r="D78" s="2"/>
      <c r="E78" s="13"/>
      <c r="F78" s="2"/>
    </row>
    <row r="79" spans="1:6">
      <c r="A79" s="12"/>
      <c r="B79" s="2"/>
      <c r="C79" s="2"/>
      <c r="D79" s="2"/>
      <c r="E79" s="13"/>
      <c r="F79" s="2"/>
    </row>
    <row r="80" spans="1:6">
      <c r="A80" s="12"/>
      <c r="B80" s="2"/>
      <c r="C80" s="2"/>
      <c r="D80" s="2"/>
      <c r="E80" s="13"/>
      <c r="F80" s="2"/>
    </row>
    <row r="81" spans="1:6">
      <c r="A81" s="12"/>
      <c r="B81" s="2"/>
      <c r="C81" s="2"/>
      <c r="D81" s="2"/>
      <c r="E81" s="13"/>
      <c r="F81" s="2"/>
    </row>
    <row r="82" spans="1:6">
      <c r="A82" s="12"/>
      <c r="B82" s="2"/>
      <c r="C82" s="2"/>
      <c r="D82" s="2"/>
      <c r="E82" s="13"/>
      <c r="F82" s="2"/>
    </row>
    <row r="83" spans="1:6">
      <c r="A83" s="12"/>
      <c r="B83" s="2"/>
      <c r="C83" s="2"/>
      <c r="D83" s="2"/>
      <c r="E83" s="13"/>
      <c r="F83" s="2"/>
    </row>
    <row r="84" spans="1:6">
      <c r="A84" s="12"/>
      <c r="B84" s="2"/>
      <c r="C84" s="2"/>
      <c r="D84" s="2"/>
      <c r="E84" s="13"/>
      <c r="F84" s="2"/>
    </row>
    <row r="85" spans="1:6">
      <c r="A85" s="12"/>
      <c r="B85" s="2"/>
      <c r="C85" s="2"/>
      <c r="D85" s="2"/>
      <c r="E85" s="13"/>
      <c r="F85" s="2"/>
    </row>
    <row r="86" spans="1:6">
      <c r="A86" s="12"/>
      <c r="B86" s="2"/>
      <c r="C86" s="2"/>
      <c r="D86" s="2"/>
      <c r="E86" s="13"/>
      <c r="F86" s="2"/>
    </row>
    <row r="87" spans="1:6">
      <c r="A87" s="12"/>
      <c r="B87" s="2"/>
      <c r="C87" s="2"/>
      <c r="D87" s="2"/>
      <c r="E87" s="13"/>
      <c r="F87" s="2"/>
    </row>
    <row r="88" spans="1:6">
      <c r="A88" s="12"/>
      <c r="B88" s="2"/>
      <c r="C88" s="2"/>
      <c r="D88" s="2"/>
      <c r="E88" s="13"/>
      <c r="F88" s="2"/>
    </row>
    <row r="89" spans="1:6">
      <c r="A89" s="12"/>
      <c r="B89" s="2"/>
      <c r="C89" s="2"/>
      <c r="D89" s="2"/>
      <c r="E89" s="13"/>
      <c r="F89" s="2"/>
    </row>
    <row r="90" spans="1:6">
      <c r="A90" s="12"/>
      <c r="B90" s="2"/>
      <c r="C90" s="2"/>
      <c r="D90" s="2"/>
      <c r="E90" s="13"/>
      <c r="F90" s="2"/>
    </row>
    <row r="91" spans="1:6">
      <c r="A91" s="12"/>
      <c r="B91" s="2"/>
      <c r="C91" s="2"/>
      <c r="D91" s="2"/>
      <c r="E91" s="13"/>
      <c r="F91" s="2"/>
    </row>
    <row r="92" spans="1:6">
      <c r="A92" s="12"/>
      <c r="B92" s="2"/>
      <c r="C92" s="2"/>
      <c r="D92" s="2"/>
      <c r="E92" s="13"/>
      <c r="F92" s="2"/>
    </row>
    <row r="93" spans="1:6">
      <c r="A93" s="12"/>
      <c r="B93" s="2"/>
      <c r="C93" s="2"/>
      <c r="D93" s="2"/>
      <c r="E93" s="13"/>
      <c r="F93" s="2"/>
    </row>
    <row r="94" spans="1:6">
      <c r="A94" s="12"/>
      <c r="B94" s="2"/>
      <c r="C94" s="2"/>
      <c r="D94" s="2"/>
      <c r="E94" s="13"/>
      <c r="F94" s="2"/>
    </row>
    <row r="95" spans="1:6">
      <c r="A95" s="12"/>
      <c r="B95" s="2"/>
      <c r="C95" s="2"/>
      <c r="D95" s="2"/>
      <c r="E95" s="13"/>
      <c r="F95" s="2"/>
    </row>
    <row r="96" spans="1:6">
      <c r="A96" s="12"/>
      <c r="B96" s="2"/>
      <c r="C96" s="2"/>
      <c r="D96" s="2"/>
      <c r="E96" s="13"/>
      <c r="F96" s="2"/>
    </row>
    <row r="97" spans="1:6">
      <c r="A97" s="12"/>
      <c r="B97" s="2"/>
      <c r="C97" s="2"/>
      <c r="D97" s="2"/>
      <c r="E97" s="13"/>
      <c r="F97" s="2"/>
    </row>
    <row r="98" spans="1:6">
      <c r="A98" s="12"/>
      <c r="B98" s="2"/>
      <c r="C98" s="2"/>
      <c r="D98" s="2"/>
      <c r="E98" s="13"/>
      <c r="F98" s="2"/>
    </row>
    <row r="99" spans="1:6">
      <c r="A99" s="12"/>
      <c r="B99" s="2"/>
      <c r="C99" s="2"/>
      <c r="D99" s="2"/>
      <c r="E99" s="13"/>
      <c r="F99" s="2"/>
    </row>
    <row r="100" spans="1:6">
      <c r="A100" s="12"/>
      <c r="B100" s="2"/>
      <c r="C100" s="2"/>
      <c r="D100" s="2"/>
      <c r="E100" s="13"/>
      <c r="F100" s="2"/>
    </row>
    <row r="101" spans="1:6">
      <c r="A101" s="12"/>
      <c r="B101" s="2"/>
      <c r="C101" s="2"/>
      <c r="D101" s="2"/>
      <c r="E101" s="13"/>
      <c r="F101" s="2"/>
    </row>
    <row r="102" spans="1:6">
      <c r="A102" s="12"/>
      <c r="B102" s="2"/>
      <c r="C102" s="2"/>
      <c r="D102" s="2"/>
      <c r="E102" s="13"/>
      <c r="F102" s="2"/>
    </row>
    <row r="103" spans="1:6">
      <c r="A103" s="12"/>
      <c r="B103" s="2"/>
      <c r="C103" s="2"/>
      <c r="D103" s="2"/>
      <c r="E103" s="13"/>
      <c r="F103" s="2"/>
    </row>
    <row r="104" spans="1:6">
      <c r="A104" s="12"/>
      <c r="B104" s="2"/>
      <c r="C104" s="2"/>
      <c r="D104" s="2"/>
      <c r="E104" s="13"/>
      <c r="F104" s="2"/>
    </row>
    <row r="105" spans="1:6">
      <c r="A105" s="12"/>
      <c r="B105" s="2"/>
      <c r="C105" s="2"/>
      <c r="D105" s="2"/>
      <c r="E105" s="13"/>
      <c r="F105" s="2"/>
    </row>
    <row r="106" spans="1:6">
      <c r="A106" s="12"/>
      <c r="B106" s="2"/>
      <c r="C106" s="2"/>
      <c r="D106" s="2"/>
      <c r="E106" s="13"/>
      <c r="F106" s="2"/>
    </row>
    <row r="107" spans="1:6">
      <c r="A107" s="12"/>
      <c r="B107" s="2"/>
      <c r="C107" s="2"/>
      <c r="D107" s="2"/>
      <c r="E107" s="13"/>
      <c r="F107" s="2"/>
    </row>
    <row r="108" spans="1:6">
      <c r="A108" s="12"/>
      <c r="B108" s="2"/>
      <c r="C108" s="2"/>
      <c r="D108" s="2"/>
      <c r="E108" s="13"/>
      <c r="F108" s="2"/>
    </row>
    <row r="109" spans="1:6">
      <c r="A109" s="12"/>
      <c r="B109" s="2"/>
      <c r="C109" s="2"/>
      <c r="D109" s="2"/>
      <c r="E109" s="13"/>
      <c r="F109" s="2"/>
    </row>
    <row r="110" spans="1:6">
      <c r="A110" s="12"/>
      <c r="B110" s="2"/>
      <c r="C110" s="2"/>
      <c r="D110" s="2"/>
      <c r="E110" s="13"/>
      <c r="F110" s="2"/>
    </row>
    <row r="111" spans="1:6">
      <c r="A111" s="12"/>
      <c r="B111" s="2"/>
      <c r="C111" s="2"/>
      <c r="D111" s="2"/>
      <c r="E111" s="13"/>
      <c r="F111" s="2"/>
    </row>
    <row r="112" spans="1:6">
      <c r="A112" s="12"/>
      <c r="B112" s="2"/>
      <c r="C112" s="2"/>
      <c r="D112" s="2"/>
      <c r="E112" s="13"/>
      <c r="F112" s="2"/>
    </row>
    <row r="113" spans="1:6">
      <c r="A113" s="12"/>
      <c r="B113" s="2"/>
      <c r="C113" s="2"/>
      <c r="D113" s="2"/>
      <c r="E113" s="13"/>
      <c r="F113" s="2"/>
    </row>
    <row r="114" spans="1:6">
      <c r="A114" s="12"/>
      <c r="B114" s="2"/>
      <c r="C114" s="2"/>
      <c r="D114" s="2"/>
      <c r="E114" s="13"/>
      <c r="F114" s="2"/>
    </row>
    <row r="115" spans="1:6">
      <c r="A115" s="12"/>
      <c r="B115" s="2"/>
      <c r="C115" s="2"/>
      <c r="D115" s="2"/>
      <c r="E115" s="13"/>
      <c r="F115" s="2"/>
    </row>
    <row r="116" spans="1:6">
      <c r="A116" s="12"/>
      <c r="B116" s="2"/>
      <c r="C116" s="2"/>
      <c r="D116" s="2"/>
      <c r="E116" s="13"/>
      <c r="F116" s="2"/>
    </row>
    <row r="117" spans="1:6">
      <c r="A117" s="12"/>
      <c r="B117" s="2"/>
      <c r="C117" s="2"/>
      <c r="D117" s="2"/>
      <c r="E117" s="13"/>
      <c r="F117" s="2"/>
    </row>
    <row r="118" spans="1:6">
      <c r="A118" s="12"/>
      <c r="B118" s="2"/>
      <c r="C118" s="2"/>
      <c r="D118" s="2"/>
      <c r="E118" s="13"/>
      <c r="F118" s="2"/>
    </row>
    <row r="119" spans="1:6">
      <c r="A119" s="12"/>
      <c r="B119" s="2"/>
      <c r="C119" s="2"/>
      <c r="D119" s="2"/>
      <c r="E119" s="13"/>
      <c r="F119" s="2"/>
    </row>
    <row r="120" spans="1:6">
      <c r="A120" s="12"/>
      <c r="B120" s="2"/>
      <c r="C120" s="2"/>
      <c r="D120" s="2"/>
      <c r="E120" s="13"/>
      <c r="F120" s="2"/>
    </row>
    <row r="121" spans="1:6">
      <c r="A121" s="12"/>
      <c r="B121" s="2"/>
      <c r="C121" s="2"/>
      <c r="D121" s="2"/>
      <c r="E121" s="13"/>
      <c r="F121" s="2"/>
    </row>
    <row r="122" spans="1:6">
      <c r="A122" s="12"/>
      <c r="B122" s="2"/>
      <c r="C122" s="2"/>
      <c r="D122" s="2"/>
      <c r="E122" s="13"/>
      <c r="F122" s="2"/>
    </row>
    <row r="123" spans="1:6">
      <c r="A123" s="12"/>
      <c r="B123" s="2"/>
      <c r="C123" s="2"/>
      <c r="D123" s="2"/>
      <c r="E123" s="13"/>
      <c r="F123" s="2"/>
    </row>
    <row r="124" spans="1:6">
      <c r="A124" s="12"/>
      <c r="B124" s="2"/>
      <c r="C124" s="2"/>
      <c r="D124" s="2"/>
      <c r="E124" s="13"/>
      <c r="F124" s="2"/>
    </row>
    <row r="125" spans="1:6">
      <c r="A125" s="12"/>
      <c r="B125" s="2"/>
      <c r="C125" s="2"/>
      <c r="D125" s="2"/>
      <c r="E125" s="13"/>
      <c r="F125" s="2"/>
    </row>
    <row r="126" spans="1:6">
      <c r="A126" s="12"/>
      <c r="B126" s="2"/>
      <c r="C126" s="2"/>
      <c r="D126" s="2"/>
      <c r="E126" s="13"/>
      <c r="F126" s="2"/>
    </row>
    <row r="127" spans="1:6">
      <c r="A127" s="12"/>
      <c r="B127" s="2"/>
      <c r="C127" s="2"/>
      <c r="D127" s="2"/>
      <c r="E127" s="13"/>
      <c r="F127" s="2"/>
    </row>
    <row r="128" spans="1:6">
      <c r="A128" s="12"/>
      <c r="B128" s="2"/>
      <c r="C128" s="2"/>
      <c r="D128" s="2"/>
      <c r="E128" s="13"/>
      <c r="F128" s="2"/>
    </row>
    <row r="129" spans="1:6">
      <c r="A129" s="12"/>
      <c r="B129" s="2"/>
      <c r="C129" s="2"/>
      <c r="D129" s="2"/>
      <c r="E129" s="13"/>
      <c r="F129" s="2"/>
    </row>
    <row r="130" spans="1:6">
      <c r="A130" s="12"/>
      <c r="B130" s="2"/>
      <c r="C130" s="2"/>
      <c r="D130" s="2"/>
      <c r="E130" s="13"/>
      <c r="F130" s="2"/>
    </row>
    <row r="131" spans="1:6">
      <c r="A131" s="12"/>
      <c r="B131" s="2"/>
      <c r="C131" s="2"/>
      <c r="D131" s="2"/>
      <c r="E131" s="13"/>
      <c r="F131" s="2"/>
    </row>
    <row r="132" spans="1:6">
      <c r="A132" s="12"/>
      <c r="B132" s="2"/>
      <c r="C132" s="2"/>
      <c r="D132" s="2"/>
      <c r="E132" s="13"/>
      <c r="F132" s="2"/>
    </row>
    <row r="133" spans="1:6">
      <c r="A133" s="12"/>
      <c r="B133" s="2"/>
      <c r="C133" s="2"/>
      <c r="D133" s="2"/>
      <c r="E133" s="13"/>
      <c r="F133" s="2"/>
    </row>
    <row r="134" spans="1:6">
      <c r="A134" s="12"/>
      <c r="B134" s="2"/>
      <c r="C134" s="2"/>
      <c r="D134" s="2"/>
      <c r="E134" s="13"/>
      <c r="F134" s="2"/>
    </row>
    <row r="135" spans="1:6">
      <c r="A135" s="12"/>
      <c r="B135" s="2"/>
      <c r="C135" s="2"/>
      <c r="D135" s="2"/>
      <c r="E135" s="13"/>
      <c r="F135" s="2"/>
    </row>
    <row r="136" spans="1:6">
      <c r="A136" s="12"/>
      <c r="B136" s="2"/>
      <c r="C136" s="2"/>
      <c r="D136" s="2"/>
      <c r="E136" s="13"/>
      <c r="F136" s="2"/>
    </row>
    <row r="137" spans="1:6">
      <c r="A137" s="12"/>
      <c r="B137" s="2"/>
      <c r="C137" s="2"/>
      <c r="D137" s="2"/>
      <c r="E137" s="13"/>
      <c r="F137" s="2"/>
    </row>
    <row r="138" spans="1:6">
      <c r="A138" s="12"/>
      <c r="B138" s="2"/>
      <c r="C138" s="2"/>
      <c r="D138" s="2"/>
      <c r="E138" s="13"/>
      <c r="F138" s="2"/>
    </row>
    <row r="139" spans="1:6">
      <c r="A139" s="12"/>
      <c r="B139" s="2"/>
      <c r="C139" s="2"/>
      <c r="D139" s="2"/>
      <c r="E139" s="13"/>
      <c r="F139" s="2"/>
    </row>
    <row r="140" spans="1:6">
      <c r="A140" s="12"/>
      <c r="B140" s="2"/>
      <c r="C140" s="2"/>
      <c r="D140" s="2"/>
      <c r="E140" s="13"/>
      <c r="F140" s="2"/>
    </row>
    <row r="141" spans="1:6">
      <c r="A141" s="12"/>
      <c r="B141" s="2"/>
      <c r="C141" s="2"/>
      <c r="D141" s="2"/>
      <c r="E141" s="13"/>
      <c r="F141" s="2"/>
    </row>
    <row r="142" spans="1:6">
      <c r="A142" s="12"/>
      <c r="B142" s="2"/>
      <c r="C142" s="2"/>
      <c r="D142" s="2"/>
      <c r="E142" s="13"/>
      <c r="F142" s="2"/>
    </row>
    <row r="143" spans="1:6">
      <c r="A143" s="12"/>
      <c r="B143" s="2"/>
      <c r="C143" s="2"/>
      <c r="D143" s="2"/>
      <c r="E143" s="13"/>
      <c r="F143" s="2"/>
    </row>
    <row r="144" spans="1:6">
      <c r="A144" s="12"/>
      <c r="B144" s="2"/>
      <c r="C144" s="2"/>
      <c r="D144" s="2"/>
      <c r="E144" s="13"/>
      <c r="F144" s="2"/>
    </row>
    <row r="145" spans="1:6">
      <c r="A145" s="12"/>
      <c r="B145" s="2"/>
      <c r="C145" s="2"/>
      <c r="D145" s="2"/>
      <c r="E145" s="13"/>
      <c r="F145" s="2"/>
    </row>
    <row r="146" spans="1:6">
      <c r="A146" s="12"/>
      <c r="B146" s="2"/>
      <c r="C146" s="2"/>
      <c r="D146" s="2"/>
      <c r="E146" s="13"/>
      <c r="F146" s="2"/>
    </row>
    <row r="147" spans="1:6">
      <c r="A147" s="12"/>
      <c r="B147" s="2"/>
      <c r="C147" s="2"/>
      <c r="D147" s="2"/>
      <c r="E147" s="13"/>
      <c r="F147" s="2"/>
    </row>
    <row r="148" spans="1:6">
      <c r="A148" s="12"/>
      <c r="B148" s="2"/>
      <c r="C148" s="2"/>
      <c r="D148" s="2"/>
      <c r="E148" s="13"/>
      <c r="F148" s="2"/>
    </row>
    <row r="149" spans="1:6">
      <c r="A149" s="12"/>
      <c r="B149" s="2"/>
      <c r="C149" s="2"/>
      <c r="D149" s="2"/>
      <c r="E149" s="13"/>
      <c r="F149" s="2"/>
    </row>
    <row r="150" spans="1:6">
      <c r="A150" s="12"/>
      <c r="B150" s="2"/>
      <c r="C150" s="2"/>
      <c r="D150" s="2"/>
      <c r="E150" s="13"/>
      <c r="F150" s="2"/>
    </row>
    <row r="151" spans="1:6">
      <c r="A151" s="12"/>
      <c r="B151" s="2"/>
      <c r="C151" s="2"/>
      <c r="D151" s="2"/>
      <c r="E151" s="13"/>
      <c r="F151" s="2"/>
    </row>
    <row r="152" spans="1:6">
      <c r="A152" s="12"/>
      <c r="B152" s="2"/>
      <c r="C152" s="2"/>
      <c r="D152" s="2"/>
      <c r="E152" s="13"/>
      <c r="F152" s="2"/>
    </row>
    <row r="153" spans="1:6">
      <c r="A153" s="12"/>
      <c r="B153" s="2"/>
      <c r="C153" s="2"/>
      <c r="D153" s="2"/>
      <c r="E153" s="13"/>
      <c r="F153" s="2"/>
    </row>
    <row r="154" spans="1:6">
      <c r="A154" s="12"/>
      <c r="B154" s="2"/>
      <c r="C154" s="2"/>
      <c r="D154" s="2"/>
      <c r="E154" s="13"/>
      <c r="F154" s="2"/>
    </row>
    <row r="155" spans="1:6">
      <c r="A155" s="12"/>
      <c r="B155" s="2"/>
      <c r="C155" s="2"/>
      <c r="D155" s="2"/>
      <c r="E155" s="13"/>
      <c r="F155" s="2"/>
    </row>
    <row r="156" spans="1:6">
      <c r="A156" s="12"/>
      <c r="B156" s="2"/>
      <c r="C156" s="2"/>
      <c r="D156" s="2"/>
      <c r="E156" s="13"/>
      <c r="F156" s="2"/>
    </row>
    <row r="157" spans="1:6">
      <c r="A157" s="12"/>
      <c r="B157" s="2"/>
      <c r="C157" s="2"/>
      <c r="D157" s="2"/>
      <c r="E157" s="13"/>
      <c r="F157" s="2"/>
    </row>
    <row r="158" spans="1:6">
      <c r="A158" s="12"/>
      <c r="B158" s="2"/>
      <c r="C158" s="2"/>
      <c r="D158" s="2"/>
      <c r="E158" s="13"/>
      <c r="F158" s="2"/>
    </row>
    <row r="159" spans="1:6">
      <c r="A159" s="12"/>
      <c r="B159" s="2"/>
      <c r="C159" s="2"/>
      <c r="D159" s="2"/>
      <c r="E159" s="13"/>
      <c r="F159" s="2"/>
    </row>
    <row r="160" spans="1:6">
      <c r="A160" s="12"/>
      <c r="B160" s="2"/>
      <c r="C160" s="2"/>
      <c r="D160" s="2"/>
      <c r="E160" s="13"/>
      <c r="F160" s="2"/>
    </row>
    <row r="161" spans="1:6">
      <c r="A161" s="12"/>
      <c r="B161" s="2"/>
      <c r="C161" s="2"/>
      <c r="D161" s="2"/>
      <c r="E161" s="13"/>
      <c r="F161" s="2"/>
    </row>
    <row r="162" spans="1:6">
      <c r="A162" s="12"/>
      <c r="B162" s="2"/>
      <c r="C162" s="2"/>
      <c r="D162" s="2"/>
      <c r="E162" s="13"/>
      <c r="F162" s="2"/>
    </row>
    <row r="163" spans="1:6">
      <c r="A163" s="12"/>
      <c r="B163" s="2"/>
      <c r="C163" s="2"/>
      <c r="D163" s="2"/>
      <c r="E163" s="13"/>
      <c r="F163" s="2"/>
    </row>
    <row r="164" spans="1:6">
      <c r="A164" s="12"/>
      <c r="B164" s="2"/>
      <c r="C164" s="2"/>
      <c r="D164" s="2"/>
      <c r="E164" s="13"/>
      <c r="F164" s="2"/>
    </row>
    <row r="165" spans="1:6">
      <c r="A165" s="12"/>
      <c r="B165" s="2"/>
      <c r="C165" s="2"/>
      <c r="D165" s="2"/>
      <c r="E165" s="13"/>
      <c r="F165" s="2"/>
    </row>
    <row r="166" spans="1:6">
      <c r="A166" s="12"/>
      <c r="B166" s="2"/>
      <c r="C166" s="2"/>
      <c r="D166" s="2"/>
      <c r="E166" s="13"/>
      <c r="F166" s="2"/>
    </row>
    <row r="167" spans="1:6">
      <c r="A167" s="12"/>
      <c r="B167" s="2"/>
      <c r="C167" s="2"/>
      <c r="D167" s="2"/>
      <c r="E167" s="13"/>
      <c r="F167" s="2"/>
    </row>
    <row r="168" spans="1:6">
      <c r="A168" s="12"/>
      <c r="B168" s="2"/>
      <c r="C168" s="2"/>
      <c r="D168" s="2"/>
      <c r="E168" s="13"/>
      <c r="F168" s="2"/>
    </row>
    <row r="169" spans="1:6">
      <c r="A169" s="12"/>
      <c r="B169" s="2"/>
      <c r="C169" s="2"/>
      <c r="D169" s="2"/>
      <c r="E169" s="13"/>
      <c r="F169" s="2"/>
    </row>
    <row r="170" spans="1:6">
      <c r="A170" s="12"/>
      <c r="B170" s="2"/>
      <c r="C170" s="2"/>
      <c r="D170" s="2"/>
      <c r="E170" s="13"/>
      <c r="F170" s="2"/>
    </row>
    <row r="171" spans="1:6">
      <c r="A171" s="12"/>
      <c r="B171" s="2"/>
      <c r="C171" s="2"/>
      <c r="D171" s="2"/>
      <c r="E171" s="13"/>
      <c r="F171" s="2"/>
    </row>
    <row r="172" spans="1:6">
      <c r="A172" s="12"/>
      <c r="B172" s="2"/>
      <c r="C172" s="2"/>
      <c r="D172" s="2"/>
      <c r="E172" s="13"/>
      <c r="F172" s="2"/>
    </row>
    <row r="173" spans="1:6">
      <c r="A173" s="12"/>
      <c r="B173" s="2"/>
      <c r="C173" s="2"/>
      <c r="D173" s="2"/>
      <c r="E173" s="13"/>
      <c r="F173" s="2"/>
    </row>
    <row r="174" spans="1:6">
      <c r="A174" s="12"/>
      <c r="B174" s="2"/>
      <c r="C174" s="2"/>
      <c r="D174" s="2"/>
      <c r="E174" s="13"/>
      <c r="F174" s="2"/>
    </row>
    <row r="175" spans="1:6">
      <c r="A175" s="12"/>
      <c r="B175" s="2"/>
      <c r="C175" s="2"/>
      <c r="D175" s="2"/>
      <c r="E175" s="13"/>
      <c r="F175" s="2"/>
    </row>
    <row r="176" spans="1:6">
      <c r="A176" s="12"/>
      <c r="B176" s="2"/>
      <c r="C176" s="2"/>
      <c r="D176" s="2"/>
      <c r="E176" s="13"/>
      <c r="F176" s="2"/>
    </row>
    <row r="177" spans="1:6">
      <c r="A177" s="12"/>
      <c r="B177" s="2"/>
      <c r="C177" s="2"/>
      <c r="D177" s="2"/>
      <c r="E177" s="13"/>
      <c r="F177" s="2"/>
    </row>
    <row r="178" spans="1:6">
      <c r="A178" s="12"/>
      <c r="B178" s="2"/>
      <c r="C178" s="2"/>
      <c r="D178" s="2"/>
      <c r="E178" s="13"/>
      <c r="F178" s="2"/>
    </row>
    <row r="179" spans="1:6">
      <c r="A179" s="12"/>
      <c r="B179" s="2"/>
      <c r="C179" s="2"/>
      <c r="D179" s="2"/>
      <c r="E179" s="13"/>
      <c r="F179" s="2"/>
    </row>
    <row r="180" spans="1:6">
      <c r="A180" s="12"/>
      <c r="B180" s="2"/>
      <c r="C180" s="2"/>
      <c r="D180" s="2"/>
      <c r="E180" s="13"/>
      <c r="F180" s="2"/>
    </row>
    <row r="181" spans="1:6">
      <c r="A181" s="12"/>
      <c r="B181" s="2"/>
      <c r="C181" s="2"/>
      <c r="D181" s="2"/>
      <c r="E181" s="13"/>
      <c r="F181" s="2"/>
    </row>
    <row r="182" spans="1:6">
      <c r="A182" s="12"/>
      <c r="B182" s="2"/>
      <c r="C182" s="2"/>
      <c r="D182" s="2"/>
      <c r="E182" s="13"/>
      <c r="F182" s="2"/>
    </row>
    <row r="183" spans="1:6">
      <c r="A183" s="12"/>
      <c r="B183" s="2"/>
      <c r="C183" s="2"/>
      <c r="D183" s="2"/>
      <c r="E183" s="13"/>
      <c r="F183" s="2"/>
    </row>
    <row r="184" spans="1:6">
      <c r="A184" s="12"/>
      <c r="B184" s="2"/>
      <c r="C184" s="2"/>
      <c r="D184" s="2"/>
      <c r="E184" s="13"/>
      <c r="F184" s="2"/>
    </row>
    <row r="185" spans="1:6">
      <c r="A185" s="12"/>
      <c r="B185" s="2"/>
      <c r="C185" s="2"/>
      <c r="D185" s="2"/>
      <c r="E185" s="13"/>
      <c r="F185" s="2"/>
    </row>
    <row r="186" spans="1:6">
      <c r="A186" s="12"/>
      <c r="B186" s="2"/>
      <c r="C186" s="2"/>
      <c r="D186" s="2"/>
      <c r="E186" s="13"/>
      <c r="F186" s="2"/>
    </row>
    <row r="187" spans="1:6">
      <c r="A187" s="12"/>
      <c r="B187" s="2"/>
      <c r="C187" s="2"/>
      <c r="D187" s="2"/>
      <c r="E187" s="13"/>
      <c r="F187" s="2"/>
    </row>
    <row r="188" spans="1:6">
      <c r="A188" s="12"/>
      <c r="B188" s="2"/>
      <c r="C188" s="2"/>
      <c r="D188" s="2"/>
      <c r="E188" s="13"/>
      <c r="F188" s="2"/>
    </row>
    <row r="189" spans="1:6">
      <c r="A189" s="12"/>
      <c r="B189" s="2"/>
      <c r="C189" s="2"/>
      <c r="D189" s="2"/>
      <c r="E189" s="13"/>
      <c r="F189" s="2"/>
    </row>
    <row r="190" spans="1:6">
      <c r="A190" s="12"/>
      <c r="B190" s="2"/>
      <c r="C190" s="2"/>
      <c r="D190" s="2"/>
      <c r="E190" s="13"/>
      <c r="F190" s="2"/>
    </row>
    <row r="191" spans="1:6">
      <c r="A191" s="12"/>
      <c r="B191" s="2"/>
      <c r="C191" s="2"/>
      <c r="D191" s="2"/>
      <c r="E191" s="13"/>
      <c r="F191" s="2"/>
    </row>
    <row r="192" spans="1:6">
      <c r="A192" s="12"/>
      <c r="B192" s="2"/>
      <c r="C192" s="2"/>
      <c r="D192" s="2"/>
      <c r="E192" s="13"/>
      <c r="F192" s="2"/>
    </row>
    <row r="193" spans="1:6">
      <c r="A193" s="12"/>
      <c r="B193" s="2"/>
      <c r="C193" s="2"/>
      <c r="D193" s="2"/>
      <c r="E193" s="13"/>
      <c r="F193" s="2"/>
    </row>
    <row r="194" spans="1:6">
      <c r="A194" s="12"/>
      <c r="B194" s="2"/>
      <c r="C194" s="2"/>
      <c r="D194" s="2"/>
      <c r="E194" s="13"/>
      <c r="F194" s="2"/>
    </row>
    <row r="195" spans="1:6">
      <c r="A195" s="12"/>
      <c r="B195" s="2"/>
      <c r="C195" s="2"/>
      <c r="D195" s="2"/>
      <c r="E195" s="13"/>
      <c r="F195" s="2"/>
    </row>
    <row r="196" spans="1:6">
      <c r="A196" s="12"/>
      <c r="B196" s="2"/>
      <c r="C196" s="2"/>
      <c r="D196" s="2"/>
      <c r="E196" s="13"/>
      <c r="F196" s="2"/>
    </row>
    <row r="197" spans="1:6">
      <c r="A197" s="12"/>
      <c r="B197" s="2"/>
      <c r="C197" s="2"/>
      <c r="D197" s="2"/>
      <c r="E197" s="13"/>
      <c r="F197" s="2"/>
    </row>
    <row r="198" spans="1:6">
      <c r="A198" s="12"/>
      <c r="B198" s="2"/>
      <c r="C198" s="2"/>
      <c r="D198" s="2"/>
      <c r="E198" s="13"/>
      <c r="F198" s="2"/>
    </row>
    <row r="199" spans="1:6">
      <c r="A199" s="12"/>
      <c r="B199" s="2"/>
      <c r="C199" s="2"/>
      <c r="D199" s="2"/>
      <c r="E199" s="13"/>
      <c r="F199" s="2"/>
    </row>
    <row r="200" spans="1:6">
      <c r="A200" s="12"/>
      <c r="B200" s="2"/>
      <c r="C200" s="2"/>
      <c r="D200" s="2"/>
      <c r="E200" s="13"/>
      <c r="F200" s="2"/>
    </row>
    <row r="201" spans="1:6">
      <c r="A201" s="12"/>
      <c r="B201" s="2"/>
      <c r="C201" s="2"/>
      <c r="D201" s="2"/>
      <c r="E201" s="13"/>
      <c r="F201" s="2"/>
    </row>
    <row r="202" spans="1:6">
      <c r="A202" s="12"/>
      <c r="B202" s="2"/>
      <c r="C202" s="2"/>
      <c r="D202" s="2"/>
      <c r="E202" s="13"/>
      <c r="F202" s="2"/>
    </row>
    <row r="203" spans="1:6">
      <c r="A203" s="12"/>
      <c r="B203" s="2"/>
      <c r="C203" s="2"/>
      <c r="D203" s="2"/>
      <c r="E203" s="13"/>
      <c r="F203" s="2"/>
    </row>
    <row r="204" spans="1:6">
      <c r="A204" s="12"/>
      <c r="B204" s="2"/>
      <c r="C204" s="2"/>
      <c r="D204" s="2"/>
      <c r="E204" s="13"/>
      <c r="F204" s="2"/>
    </row>
    <row r="205" spans="1:6">
      <c r="A205" s="12"/>
      <c r="B205" s="2"/>
      <c r="C205" s="2"/>
      <c r="D205" s="2"/>
      <c r="E205" s="13"/>
      <c r="F205" s="2"/>
    </row>
    <row r="206" spans="1:6">
      <c r="A206" s="12"/>
      <c r="B206" s="2"/>
      <c r="C206" s="2"/>
      <c r="D206" s="2"/>
      <c r="E206" s="13"/>
      <c r="F206" s="2"/>
    </row>
    <row r="207" spans="1:6">
      <c r="A207" s="12"/>
      <c r="B207" s="2"/>
      <c r="C207" s="2"/>
      <c r="D207" s="2"/>
      <c r="E207" s="13"/>
      <c r="F207" s="2"/>
    </row>
    <row r="208" spans="1:6">
      <c r="A208" s="12"/>
      <c r="B208" s="2"/>
      <c r="C208" s="2"/>
      <c r="D208" s="2"/>
      <c r="E208" s="13"/>
      <c r="F208" s="2"/>
    </row>
    <row r="209" spans="1:6">
      <c r="A209" s="12"/>
      <c r="B209" s="2"/>
      <c r="C209" s="2"/>
      <c r="D209" s="2"/>
      <c r="E209" s="13"/>
      <c r="F209" s="2"/>
    </row>
    <row r="210" spans="1:6">
      <c r="A210" s="12"/>
      <c r="B210" s="2"/>
      <c r="C210" s="2"/>
      <c r="D210" s="2"/>
      <c r="E210" s="13"/>
      <c r="F210" s="2"/>
    </row>
    <row r="211" spans="1:6">
      <c r="A211" s="12"/>
      <c r="B211" s="2"/>
      <c r="C211" s="2"/>
      <c r="D211" s="2"/>
      <c r="E211" s="13"/>
      <c r="F211" s="2"/>
    </row>
    <row r="212" spans="1:6">
      <c r="A212" s="12"/>
      <c r="B212" s="2"/>
      <c r="C212" s="2"/>
      <c r="D212" s="2"/>
      <c r="E212" s="13"/>
      <c r="F212" s="2"/>
    </row>
    <row r="213" spans="1:6">
      <c r="A213" s="12"/>
      <c r="B213" s="2"/>
      <c r="C213" s="2"/>
      <c r="D213" s="2"/>
      <c r="E213" s="13"/>
      <c r="F213" s="2"/>
    </row>
    <row r="214" spans="1:6">
      <c r="A214" s="12"/>
      <c r="B214" s="2"/>
      <c r="C214" s="2"/>
      <c r="D214" s="2"/>
      <c r="E214" s="13"/>
      <c r="F214" s="2"/>
    </row>
    <row r="215" spans="1:6">
      <c r="A215" s="12"/>
      <c r="B215" s="2"/>
      <c r="C215" s="2"/>
      <c r="D215" s="2"/>
      <c r="E215" s="13"/>
      <c r="F215" s="2"/>
    </row>
    <row r="216" spans="1:6">
      <c r="A216" s="12"/>
      <c r="B216" s="2"/>
      <c r="C216" s="2"/>
      <c r="D216" s="2"/>
      <c r="E216" s="13"/>
      <c r="F216" s="2"/>
    </row>
    <row r="217" spans="1:6">
      <c r="A217" s="12"/>
      <c r="B217" s="2"/>
      <c r="C217" s="2"/>
      <c r="D217" s="2"/>
      <c r="E217" s="13"/>
      <c r="F217" s="2"/>
    </row>
    <row r="218" spans="1:6">
      <c r="A218" s="12"/>
      <c r="B218" s="2"/>
      <c r="C218" s="2"/>
      <c r="D218" s="2"/>
      <c r="E218" s="13"/>
      <c r="F218" s="2"/>
    </row>
    <row r="219" spans="1:6">
      <c r="A219" s="12"/>
      <c r="B219" s="2"/>
      <c r="C219" s="2"/>
      <c r="D219" s="2"/>
      <c r="E219" s="13"/>
      <c r="F219" s="2"/>
    </row>
    <row r="220" spans="1:6">
      <c r="A220" s="12"/>
      <c r="B220" s="2"/>
      <c r="C220" s="2"/>
      <c r="D220" s="2"/>
      <c r="E220" s="13"/>
      <c r="F220" s="2"/>
    </row>
    <row r="221" spans="1:6">
      <c r="A221" s="12"/>
      <c r="B221" s="2"/>
      <c r="C221" s="2"/>
      <c r="D221" s="2"/>
      <c r="E221" s="13"/>
      <c r="F221" s="2"/>
    </row>
    <row r="222" spans="1:6">
      <c r="A222" s="12"/>
      <c r="B222" s="2"/>
      <c r="C222" s="2"/>
      <c r="D222" s="2"/>
      <c r="E222" s="13"/>
      <c r="F222" s="2"/>
    </row>
    <row r="223" spans="1:6">
      <c r="A223" s="12"/>
      <c r="B223" s="2"/>
      <c r="C223" s="2"/>
      <c r="D223" s="2"/>
      <c r="E223" s="13"/>
      <c r="F223" s="2"/>
    </row>
    <row r="224" spans="1:6">
      <c r="A224" s="12"/>
      <c r="B224" s="2"/>
      <c r="C224" s="2"/>
      <c r="D224" s="2"/>
      <c r="E224" s="13"/>
      <c r="F224" s="2"/>
    </row>
    <row r="225" spans="1:6">
      <c r="A225" s="12"/>
      <c r="B225" s="2"/>
      <c r="C225" s="2"/>
      <c r="D225" s="2"/>
      <c r="E225" s="13"/>
      <c r="F225" s="2"/>
    </row>
    <row r="226" spans="1:6">
      <c r="A226" s="12"/>
      <c r="B226" s="2"/>
      <c r="C226" s="2"/>
      <c r="D226" s="2"/>
      <c r="E226" s="13"/>
      <c r="F226" s="2"/>
    </row>
    <row r="227" spans="1:6">
      <c r="A227" s="12"/>
      <c r="B227" s="2"/>
      <c r="C227" s="2"/>
      <c r="D227" s="2"/>
      <c r="E227" s="13"/>
      <c r="F227" s="2"/>
    </row>
    <row r="228" spans="1:6">
      <c r="A228" s="12"/>
      <c r="B228" s="2"/>
      <c r="C228" s="2"/>
      <c r="D228" s="2"/>
      <c r="E228" s="13"/>
      <c r="F228" s="2"/>
    </row>
    <row r="229" spans="1:6">
      <c r="A229" s="12"/>
      <c r="B229" s="2"/>
      <c r="C229" s="2"/>
      <c r="D229" s="2"/>
      <c r="E229" s="13"/>
      <c r="F229" s="2"/>
    </row>
    <row r="230" spans="1:6">
      <c r="A230" s="12"/>
      <c r="B230" s="2"/>
      <c r="C230" s="2"/>
      <c r="D230" s="2"/>
      <c r="E230" s="13"/>
      <c r="F230" s="2"/>
    </row>
    <row r="231" spans="1:6">
      <c r="A231" s="12"/>
      <c r="B231" s="2"/>
      <c r="C231" s="2"/>
      <c r="D231" s="2"/>
      <c r="E231" s="13"/>
      <c r="F231" s="2"/>
    </row>
    <row r="232" spans="1:6">
      <c r="A232" s="12"/>
      <c r="B232" s="2"/>
      <c r="C232" s="2"/>
      <c r="D232" s="2"/>
      <c r="E232" s="13"/>
      <c r="F232" s="2"/>
    </row>
    <row r="233" spans="1:6">
      <c r="A233" s="12"/>
      <c r="B233" s="2"/>
      <c r="C233" s="2"/>
      <c r="D233" s="2"/>
      <c r="E233" s="13"/>
      <c r="F233" s="2"/>
    </row>
    <row r="234" spans="1:6">
      <c r="A234" s="12"/>
      <c r="B234" s="2"/>
      <c r="C234" s="2"/>
      <c r="D234" s="2"/>
      <c r="E234" s="13"/>
      <c r="F234" s="2"/>
    </row>
    <row r="235" spans="1:6">
      <c r="A235" s="12"/>
      <c r="B235" s="2"/>
      <c r="C235" s="2"/>
      <c r="D235" s="2"/>
      <c r="E235" s="13"/>
      <c r="F235" s="2"/>
    </row>
    <row r="236" spans="1:6">
      <c r="A236" s="12"/>
      <c r="B236" s="2"/>
      <c r="C236" s="2"/>
      <c r="D236" s="2"/>
      <c r="E236" s="13"/>
      <c r="F236" s="2"/>
    </row>
    <row r="237" spans="1:6">
      <c r="A237" s="12"/>
      <c r="B237" s="2"/>
      <c r="C237" s="2"/>
      <c r="D237" s="2"/>
      <c r="E237" s="13"/>
      <c r="F237" s="2"/>
    </row>
    <row r="238" spans="1:6">
      <c r="A238" s="12"/>
      <c r="B238" s="2"/>
      <c r="C238" s="2"/>
      <c r="D238" s="2"/>
      <c r="E238" s="13"/>
      <c r="F238" s="2"/>
    </row>
    <row r="239" spans="1:6">
      <c r="A239" s="12"/>
      <c r="B239" s="2"/>
      <c r="C239" s="2"/>
      <c r="D239" s="2"/>
      <c r="E239" s="13"/>
      <c r="F239" s="2"/>
    </row>
    <row r="240" spans="1:6">
      <c r="A240" s="12"/>
      <c r="B240" s="2"/>
      <c r="C240" s="2"/>
      <c r="D240" s="2"/>
      <c r="E240" s="13"/>
      <c r="F240" s="2"/>
    </row>
    <row r="241" spans="1:6">
      <c r="A241" s="12"/>
      <c r="B241" s="2"/>
      <c r="C241" s="2"/>
      <c r="D241" s="2"/>
      <c r="E241" s="13"/>
      <c r="F241" s="2"/>
    </row>
    <row r="242" spans="1:6">
      <c r="A242" s="12"/>
      <c r="B242" s="2"/>
      <c r="C242" s="2"/>
      <c r="D242" s="2"/>
      <c r="E242" s="13"/>
      <c r="F242" s="2"/>
    </row>
    <row r="243" spans="1:6">
      <c r="A243" s="12"/>
      <c r="B243" s="2"/>
      <c r="C243" s="2"/>
      <c r="D243" s="2"/>
      <c r="E243" s="13"/>
      <c r="F243" s="2"/>
    </row>
    <row r="244" spans="1:6">
      <c r="A244" s="12"/>
      <c r="B244" s="2"/>
      <c r="C244" s="2"/>
      <c r="D244" s="2"/>
      <c r="E244" s="13"/>
      <c r="F244" s="2"/>
    </row>
    <row r="245" spans="1:6">
      <c r="A245" s="12"/>
      <c r="B245" s="2"/>
      <c r="C245" s="2"/>
      <c r="D245" s="2"/>
      <c r="E245" s="13"/>
      <c r="F245" s="2"/>
    </row>
    <row r="246" spans="1:6">
      <c r="A246" s="12"/>
      <c r="B246" s="2"/>
      <c r="C246" s="2"/>
      <c r="D246" s="2"/>
      <c r="E246" s="13"/>
      <c r="F246" s="2"/>
    </row>
    <row r="247" spans="1:6">
      <c r="A247" s="12"/>
      <c r="B247" s="2"/>
      <c r="C247" s="2"/>
      <c r="D247" s="2"/>
      <c r="E247" s="13"/>
      <c r="F247" s="2"/>
    </row>
    <row r="248" spans="1:6">
      <c r="A248" s="12"/>
      <c r="B248" s="2"/>
      <c r="C248" s="2"/>
      <c r="D248" s="2"/>
      <c r="E248" s="13"/>
      <c r="F248" s="2"/>
    </row>
    <row r="249" spans="1:6">
      <c r="A249" s="12"/>
      <c r="B249" s="2"/>
      <c r="C249" s="2"/>
      <c r="D249" s="2"/>
      <c r="E249" s="13"/>
      <c r="F249" s="2"/>
    </row>
    <row r="250" spans="1:6">
      <c r="A250" s="12"/>
      <c r="B250" s="2"/>
      <c r="C250" s="2"/>
      <c r="D250" s="2"/>
      <c r="E250" s="13"/>
      <c r="F250" s="2"/>
    </row>
    <row r="251" spans="1:6">
      <c r="A251" s="12"/>
      <c r="B251" s="2"/>
      <c r="C251" s="2"/>
      <c r="D251" s="2"/>
      <c r="E251" s="13"/>
      <c r="F251" s="2"/>
    </row>
    <row r="252" spans="1:6">
      <c r="A252" s="12"/>
      <c r="B252" s="2"/>
      <c r="C252" s="2"/>
      <c r="D252" s="2"/>
      <c r="E252" s="13"/>
      <c r="F252" s="2"/>
    </row>
    <row r="253" spans="1:6">
      <c r="A253" s="12"/>
      <c r="B253" s="2"/>
      <c r="C253" s="2"/>
      <c r="D253" s="2"/>
      <c r="E253" s="13"/>
      <c r="F253" s="2"/>
    </row>
    <row r="254" spans="1:6">
      <c r="A254" s="12"/>
      <c r="B254" s="2"/>
      <c r="C254" s="2"/>
      <c r="D254" s="2"/>
      <c r="E254" s="13"/>
      <c r="F254" s="2"/>
    </row>
    <row r="255" spans="1:6">
      <c r="A255" s="12"/>
      <c r="B255" s="2"/>
      <c r="C255" s="2"/>
      <c r="D255" s="2"/>
      <c r="E255" s="13"/>
      <c r="F255" s="2"/>
    </row>
    <row r="256" spans="1:6">
      <c r="A256" s="12"/>
      <c r="B256" s="2"/>
      <c r="C256" s="2"/>
      <c r="D256" s="2"/>
      <c r="E256" s="13"/>
      <c r="F256" s="2"/>
    </row>
    <row r="257" spans="1:6">
      <c r="A257" s="12"/>
      <c r="B257" s="2"/>
      <c r="C257" s="2"/>
      <c r="D257" s="2"/>
      <c r="E257" s="13"/>
      <c r="F257" s="2"/>
    </row>
    <row r="258" spans="1:6">
      <c r="A258" s="12"/>
      <c r="B258" s="2"/>
      <c r="C258" s="2"/>
      <c r="D258" s="2"/>
      <c r="E258" s="13"/>
      <c r="F258" s="2"/>
    </row>
    <row r="259" spans="1:6">
      <c r="A259" s="12"/>
      <c r="B259" s="2"/>
      <c r="C259" s="2"/>
      <c r="D259" s="2"/>
      <c r="E259" s="13"/>
      <c r="F259" s="2"/>
    </row>
    <row r="260" spans="1:6">
      <c r="A260" s="12"/>
      <c r="B260" s="2"/>
      <c r="C260" s="2"/>
      <c r="D260" s="2"/>
      <c r="E260" s="13"/>
      <c r="F260" s="2"/>
    </row>
    <row r="261" spans="1:6">
      <c r="A261" s="12"/>
      <c r="B261" s="2"/>
      <c r="C261" s="2"/>
      <c r="D261" s="2"/>
      <c r="E261" s="13"/>
      <c r="F261" s="2"/>
    </row>
    <row r="262" spans="1:6">
      <c r="A262" s="12"/>
      <c r="B262" s="2"/>
      <c r="C262" s="2"/>
      <c r="D262" s="2"/>
      <c r="E262" s="13"/>
      <c r="F262" s="2"/>
    </row>
    <row r="263" spans="1:6">
      <c r="A263" s="12"/>
      <c r="B263" s="2"/>
      <c r="C263" s="2"/>
      <c r="D263" s="2"/>
      <c r="E263" s="13"/>
      <c r="F263" s="2"/>
    </row>
    <row r="264" spans="1:6">
      <c r="A264" s="12"/>
      <c r="B264" s="2"/>
      <c r="C264" s="2"/>
      <c r="D264" s="2"/>
      <c r="E264" s="13"/>
      <c r="F264" s="2"/>
    </row>
    <row r="265" spans="1:6">
      <c r="A265" s="12"/>
      <c r="B265" s="2"/>
      <c r="C265" s="2"/>
      <c r="D265" s="2"/>
      <c r="E265" s="13"/>
      <c r="F265" s="2"/>
    </row>
    <row r="266" spans="1:6">
      <c r="A266" s="12"/>
      <c r="B266" s="2"/>
      <c r="C266" s="2"/>
      <c r="D266" s="2"/>
      <c r="E266" s="13"/>
      <c r="F266" s="2"/>
    </row>
    <row r="267" spans="1:6">
      <c r="A267" s="12"/>
      <c r="B267" s="2"/>
      <c r="C267" s="2"/>
      <c r="D267" s="2"/>
      <c r="E267" s="13"/>
      <c r="F267" s="2"/>
    </row>
    <row r="268" spans="1:6">
      <c r="A268" s="12"/>
      <c r="B268" s="2"/>
      <c r="C268" s="2"/>
      <c r="D268" s="2"/>
      <c r="E268" s="13"/>
      <c r="F268" s="2"/>
    </row>
    <row r="269" spans="1:6">
      <c r="A269" s="12"/>
      <c r="B269" s="2"/>
      <c r="C269" s="2"/>
      <c r="D269" s="2"/>
      <c r="E269" s="13"/>
      <c r="F269" s="2"/>
    </row>
    <row r="270" spans="1:6">
      <c r="A270" s="12"/>
      <c r="B270" s="2"/>
      <c r="C270" s="2"/>
      <c r="D270" s="2"/>
      <c r="E270" s="13"/>
      <c r="F270" s="2"/>
    </row>
    <row r="271" spans="1:6">
      <c r="A271" s="12"/>
      <c r="B271" s="2"/>
      <c r="C271" s="2"/>
      <c r="D271" s="2"/>
      <c r="E271" s="13"/>
      <c r="F271" s="2"/>
    </row>
    <row r="272" spans="1:6">
      <c r="A272" s="12"/>
      <c r="B272" s="2"/>
      <c r="C272" s="2"/>
      <c r="D272" s="2"/>
      <c r="E272" s="13"/>
      <c r="F272" s="2"/>
    </row>
    <row r="273" spans="1:6">
      <c r="A273" s="12"/>
      <c r="B273" s="2"/>
      <c r="C273" s="2"/>
      <c r="D273" s="2"/>
      <c r="E273" s="13"/>
      <c r="F273" s="2"/>
    </row>
    <row r="274" spans="1:6">
      <c r="A274" s="12"/>
      <c r="B274" s="2"/>
      <c r="C274" s="2"/>
      <c r="D274" s="2"/>
      <c r="E274" s="13"/>
      <c r="F274" s="2"/>
    </row>
    <row r="275" spans="1:6">
      <c r="A275" s="12"/>
      <c r="B275" s="2"/>
      <c r="C275" s="2"/>
      <c r="D275" s="2"/>
      <c r="E275" s="13"/>
      <c r="F275" s="2"/>
    </row>
    <row r="276" spans="1:6">
      <c r="A276" s="12"/>
      <c r="B276" s="2"/>
      <c r="C276" s="2"/>
      <c r="D276" s="2"/>
      <c r="E276" s="13"/>
      <c r="F276" s="2"/>
    </row>
    <row r="277" spans="1:6">
      <c r="A277" s="12"/>
      <c r="B277" s="2"/>
      <c r="C277" s="2"/>
      <c r="D277" s="2"/>
      <c r="E277" s="13"/>
      <c r="F277" s="2"/>
    </row>
    <row r="278" spans="1:6">
      <c r="A278" s="12"/>
      <c r="B278" s="2"/>
      <c r="C278" s="2"/>
      <c r="D278" s="2"/>
      <c r="E278" s="13"/>
      <c r="F278" s="2"/>
    </row>
    <row r="279" spans="1:6">
      <c r="A279" s="12"/>
      <c r="B279" s="2"/>
      <c r="C279" s="2"/>
      <c r="D279" s="2"/>
      <c r="E279" s="13"/>
      <c r="F279" s="2"/>
    </row>
    <row r="280" spans="1:6">
      <c r="A280" s="12"/>
      <c r="B280" s="2"/>
      <c r="C280" s="2"/>
      <c r="D280" s="2"/>
      <c r="E280" s="13"/>
      <c r="F280" s="2"/>
    </row>
    <row r="281" spans="1:6">
      <c r="A281" s="12"/>
      <c r="B281" s="2"/>
      <c r="C281" s="2"/>
      <c r="D281" s="2"/>
      <c r="E281" s="13"/>
      <c r="F281" s="2"/>
    </row>
    <row r="282" spans="1:6">
      <c r="A282" s="12"/>
      <c r="B282" s="2"/>
      <c r="C282" s="2"/>
      <c r="D282" s="2"/>
      <c r="E282" s="13"/>
      <c r="F282" s="2"/>
    </row>
    <row r="283" spans="1:6">
      <c r="A283" s="12"/>
      <c r="B283" s="2"/>
      <c r="C283" s="2"/>
      <c r="D283" s="2"/>
      <c r="E283" s="13"/>
      <c r="F283" s="2"/>
    </row>
    <row r="284" spans="1:6">
      <c r="A284" s="12"/>
      <c r="B284" s="2"/>
      <c r="C284" s="2"/>
      <c r="D284" s="2"/>
      <c r="E284" s="13"/>
      <c r="F284" s="2"/>
    </row>
    <row r="285" spans="1:6">
      <c r="A285" s="12"/>
      <c r="B285" s="2"/>
      <c r="C285" s="2"/>
      <c r="D285" s="2"/>
      <c r="E285" s="13"/>
      <c r="F285" s="2"/>
    </row>
    <row r="286" spans="1:6">
      <c r="A286" s="12"/>
      <c r="B286" s="2"/>
      <c r="C286" s="2"/>
      <c r="D286" s="2"/>
      <c r="E286" s="13"/>
      <c r="F286" s="2"/>
    </row>
    <row r="287" spans="1:6">
      <c r="A287" s="12"/>
      <c r="B287" s="2"/>
      <c r="C287" s="2"/>
      <c r="D287" s="2"/>
      <c r="E287" s="13"/>
      <c r="F287" s="2"/>
    </row>
    <row r="288" spans="1:6">
      <c r="A288" s="12"/>
      <c r="B288" s="2"/>
      <c r="C288" s="2"/>
      <c r="D288" s="2"/>
      <c r="E288" s="13"/>
      <c r="F288" s="2"/>
    </row>
    <row r="289" spans="1:6">
      <c r="A289" s="12"/>
      <c r="B289" s="2"/>
      <c r="C289" s="2"/>
      <c r="D289" s="2"/>
      <c r="E289" s="13"/>
      <c r="F289" s="2"/>
    </row>
    <row r="290" spans="1:6">
      <c r="A290" s="12"/>
      <c r="B290" s="2"/>
      <c r="C290" s="2"/>
      <c r="D290" s="2"/>
      <c r="E290" s="13"/>
      <c r="F290" s="2"/>
    </row>
    <row r="291" spans="1:6">
      <c r="A291" s="12"/>
      <c r="B291" s="2"/>
      <c r="C291" s="2"/>
      <c r="D291" s="2"/>
      <c r="E291" s="13"/>
      <c r="F291" s="2"/>
    </row>
    <row r="292" spans="1:6">
      <c r="A292" s="12"/>
      <c r="B292" s="2"/>
      <c r="C292" s="2"/>
      <c r="D292" s="2"/>
      <c r="E292" s="13"/>
      <c r="F292" s="2"/>
    </row>
    <row r="293" spans="1:6">
      <c r="A293" s="12"/>
      <c r="B293" s="2"/>
      <c r="C293" s="2"/>
      <c r="D293" s="2"/>
      <c r="E293" s="13"/>
      <c r="F293" s="2"/>
    </row>
    <row r="294" spans="1:6">
      <c r="A294" s="12"/>
      <c r="B294" s="2"/>
      <c r="C294" s="2"/>
      <c r="D294" s="2"/>
      <c r="E294" s="13"/>
      <c r="F294" s="2"/>
    </row>
    <row r="295" spans="1:6">
      <c r="A295" s="12"/>
      <c r="B295" s="2"/>
      <c r="C295" s="2"/>
      <c r="D295" s="2"/>
      <c r="E295" s="13"/>
      <c r="F295" s="2"/>
    </row>
    <row r="296" spans="1:6">
      <c r="A296" s="12"/>
      <c r="B296" s="2"/>
      <c r="C296" s="2"/>
      <c r="D296" s="2"/>
      <c r="E296" s="13"/>
      <c r="F296" s="2"/>
    </row>
    <row r="297" spans="1:6">
      <c r="A297" s="12"/>
      <c r="B297" s="2"/>
      <c r="C297" s="2"/>
      <c r="D297" s="2"/>
      <c r="E297" s="13"/>
      <c r="F297" s="2"/>
    </row>
    <row r="298" spans="1:6">
      <c r="A298" s="12"/>
      <c r="B298" s="2"/>
      <c r="C298" s="2"/>
      <c r="D298" s="2"/>
      <c r="E298" s="13"/>
      <c r="F298" s="2"/>
    </row>
    <row r="299" spans="1:6">
      <c r="A299" s="12"/>
      <c r="B299" s="2"/>
      <c r="C299" s="2"/>
      <c r="D299" s="2"/>
      <c r="E299" s="13"/>
      <c r="F299" s="2"/>
    </row>
    <row r="300" spans="1:6">
      <c r="A300" s="12"/>
      <c r="B300" s="2"/>
      <c r="C300" s="2"/>
      <c r="D300" s="2"/>
      <c r="E300" s="13"/>
      <c r="F300" s="2"/>
    </row>
    <row r="301" spans="1:6">
      <c r="A301" s="12"/>
      <c r="B301" s="2"/>
      <c r="C301" s="2"/>
      <c r="D301" s="2"/>
      <c r="E301" s="13"/>
      <c r="F301" s="2"/>
    </row>
    <row r="302" spans="1:6">
      <c r="A302" s="12"/>
      <c r="B302" s="2"/>
      <c r="C302" s="2"/>
      <c r="D302" s="2"/>
      <c r="E302" s="13"/>
      <c r="F302" s="2"/>
    </row>
    <row r="303" spans="1:6">
      <c r="A303" s="12"/>
      <c r="B303" s="2"/>
      <c r="C303" s="2"/>
      <c r="D303" s="2"/>
      <c r="E303" s="13"/>
      <c r="F303" s="2"/>
    </row>
    <row r="304" spans="1:6">
      <c r="A304" s="12"/>
      <c r="B304" s="2"/>
      <c r="C304" s="2"/>
      <c r="D304" s="2"/>
      <c r="E304" s="13"/>
      <c r="F304" s="2"/>
    </row>
    <row r="305" spans="1:6">
      <c r="A305" s="12"/>
      <c r="B305" s="2"/>
      <c r="C305" s="2"/>
      <c r="D305" s="2"/>
      <c r="E305" s="13"/>
      <c r="F305" s="2"/>
    </row>
    <row r="306" spans="1:6">
      <c r="A306" s="12"/>
      <c r="B306" s="2"/>
      <c r="C306" s="2"/>
      <c r="D306" s="2"/>
      <c r="E306" s="13"/>
      <c r="F306" s="2"/>
    </row>
    <row r="307" spans="1:6">
      <c r="A307" s="12"/>
      <c r="B307" s="2"/>
      <c r="C307" s="2"/>
      <c r="D307" s="2"/>
      <c r="E307" s="13"/>
      <c r="F307" s="2"/>
    </row>
    <row r="308" spans="1:6">
      <c r="A308" s="12"/>
      <c r="B308" s="2"/>
      <c r="C308" s="2"/>
      <c r="D308" s="2"/>
      <c r="E308" s="13"/>
      <c r="F308" s="2"/>
    </row>
    <row r="309" spans="1:6">
      <c r="A309" s="12"/>
      <c r="B309" s="2"/>
      <c r="C309" s="2"/>
      <c r="D309" s="2"/>
      <c r="E309" s="13"/>
      <c r="F309" s="2"/>
    </row>
    <row r="310" spans="1:6">
      <c r="A310" s="12"/>
      <c r="B310" s="2"/>
      <c r="C310" s="2"/>
      <c r="D310" s="2"/>
      <c r="E310" s="13"/>
      <c r="F310" s="2"/>
    </row>
    <row r="311" spans="1:6">
      <c r="A311" s="12"/>
      <c r="B311" s="2"/>
      <c r="C311" s="2"/>
      <c r="D311" s="2"/>
      <c r="E311" s="13"/>
      <c r="F311" s="2"/>
    </row>
    <row r="312" spans="1:6">
      <c r="A312" s="12"/>
      <c r="B312" s="2"/>
      <c r="C312" s="2"/>
      <c r="D312" s="2"/>
      <c r="E312" s="13"/>
      <c r="F312" s="2"/>
    </row>
    <row r="313" spans="1:6">
      <c r="A313" s="12"/>
      <c r="B313" s="2"/>
      <c r="C313" s="2"/>
      <c r="D313" s="2"/>
      <c r="E313" s="13"/>
      <c r="F313" s="2"/>
    </row>
    <row r="314" spans="1:6">
      <c r="A314" s="12"/>
      <c r="B314" s="2"/>
      <c r="C314" s="2"/>
      <c r="D314" s="2"/>
      <c r="E314" s="13"/>
      <c r="F314" s="2"/>
    </row>
    <row r="315" spans="1:6">
      <c r="A315" s="12"/>
      <c r="B315" s="2"/>
      <c r="C315" s="2"/>
      <c r="D315" s="2"/>
      <c r="E315" s="13"/>
      <c r="F315" s="2"/>
    </row>
    <row r="316" spans="1:6">
      <c r="A316" s="12"/>
      <c r="B316" s="2"/>
      <c r="C316" s="2"/>
      <c r="D316" s="2"/>
      <c r="E316" s="13"/>
      <c r="F316" s="2"/>
    </row>
    <row r="317" spans="1:6">
      <c r="A317" s="12"/>
      <c r="B317" s="2"/>
      <c r="C317" s="2"/>
      <c r="D317" s="2"/>
      <c r="E317" s="13"/>
      <c r="F317" s="2"/>
    </row>
    <row r="318" spans="1:6">
      <c r="A318" s="12"/>
      <c r="B318" s="2"/>
      <c r="C318" s="2"/>
      <c r="D318" s="2"/>
      <c r="E318" s="13"/>
      <c r="F318" s="2"/>
    </row>
    <row r="319" spans="1:6">
      <c r="A319" s="12"/>
      <c r="B319" s="2"/>
      <c r="C319" s="2"/>
      <c r="D319" s="2"/>
      <c r="E319" s="13"/>
      <c r="F319" s="2"/>
    </row>
    <row r="320" spans="1:6">
      <c r="A320" s="12"/>
      <c r="B320" s="2"/>
      <c r="C320" s="2"/>
      <c r="D320" s="2"/>
      <c r="E320" s="13"/>
      <c r="F320" s="2"/>
    </row>
    <row r="321" spans="1:6">
      <c r="A321" s="12"/>
      <c r="B321" s="2"/>
      <c r="C321" s="2"/>
      <c r="D321" s="2"/>
      <c r="E321" s="13"/>
      <c r="F321" s="2"/>
    </row>
    <row r="322" spans="1:6">
      <c r="A322" s="12"/>
      <c r="B322" s="2"/>
      <c r="C322" s="2"/>
      <c r="D322" s="2"/>
      <c r="E322" s="13"/>
      <c r="F322" s="2"/>
    </row>
    <row r="323" spans="1:6">
      <c r="A323" s="12"/>
      <c r="B323" s="2"/>
      <c r="C323" s="2"/>
      <c r="D323" s="2"/>
      <c r="E323" s="13"/>
      <c r="F323" s="2"/>
    </row>
    <row r="324" spans="1:6">
      <c r="A324" s="12"/>
      <c r="B324" s="2"/>
      <c r="C324" s="2"/>
      <c r="D324" s="2"/>
      <c r="E324" s="13"/>
      <c r="F324" s="2"/>
    </row>
    <row r="325" spans="1:6">
      <c r="A325" s="12"/>
      <c r="B325" s="2"/>
      <c r="C325" s="2"/>
      <c r="D325" s="2"/>
      <c r="E325" s="13"/>
      <c r="F325" s="2"/>
    </row>
    <row r="326" spans="1:6">
      <c r="A326" s="12"/>
      <c r="B326" s="2"/>
      <c r="C326" s="2"/>
      <c r="D326" s="2"/>
      <c r="E326" s="13"/>
      <c r="F326" s="2"/>
    </row>
    <row r="327" spans="1:6">
      <c r="A327" s="12"/>
      <c r="B327" s="2"/>
      <c r="C327" s="2"/>
      <c r="D327" s="2"/>
      <c r="E327" s="13"/>
      <c r="F327" s="2"/>
    </row>
    <row r="328" spans="1:6">
      <c r="A328" s="12"/>
      <c r="B328" s="2"/>
      <c r="C328" s="2"/>
      <c r="D328" s="2"/>
      <c r="E328" s="13"/>
      <c r="F328" s="2"/>
    </row>
    <row r="329" spans="1:6">
      <c r="A329" s="12"/>
      <c r="B329" s="2"/>
      <c r="C329" s="2"/>
      <c r="D329" s="2"/>
      <c r="E329" s="13"/>
      <c r="F329" s="2"/>
    </row>
    <row r="330" spans="1:6">
      <c r="A330" s="12"/>
      <c r="B330" s="2"/>
      <c r="C330" s="2"/>
      <c r="D330" s="2"/>
      <c r="E330" s="13"/>
      <c r="F330" s="2"/>
    </row>
    <row r="331" spans="1:6">
      <c r="A331" s="12"/>
      <c r="B331" s="2"/>
      <c r="C331" s="2"/>
      <c r="D331" s="2"/>
      <c r="E331" s="13"/>
      <c r="F331" s="2"/>
    </row>
    <row r="332" spans="1:6">
      <c r="A332" s="12"/>
      <c r="B332" s="2"/>
      <c r="C332" s="2"/>
      <c r="D332" s="2"/>
      <c r="E332" s="13"/>
      <c r="F332" s="2"/>
    </row>
    <row r="333" spans="1:6">
      <c r="A333" s="12"/>
      <c r="B333" s="2"/>
      <c r="C333" s="2"/>
      <c r="D333" s="2"/>
      <c r="E333" s="13"/>
      <c r="F333" s="2"/>
    </row>
    <row r="334" spans="1:6">
      <c r="A334" s="12"/>
      <c r="B334" s="2"/>
      <c r="C334" s="2"/>
      <c r="D334" s="2"/>
      <c r="E334" s="13"/>
      <c r="F334" s="2"/>
    </row>
    <row r="335" spans="1:6">
      <c r="A335" s="12"/>
      <c r="B335" s="2"/>
      <c r="C335" s="2"/>
      <c r="D335" s="2"/>
      <c r="E335" s="13"/>
      <c r="F335" s="2"/>
    </row>
    <row r="336" spans="1:6">
      <c r="A336" s="12"/>
      <c r="B336" s="2"/>
      <c r="C336" s="2"/>
      <c r="D336" s="2"/>
      <c r="E336" s="13"/>
      <c r="F336" s="2"/>
    </row>
    <row r="337" spans="1:6">
      <c r="A337" s="12"/>
      <c r="B337" s="2"/>
      <c r="C337" s="2"/>
      <c r="D337" s="2"/>
      <c r="E337" s="13"/>
      <c r="F337" s="2"/>
    </row>
    <row r="338" spans="1:6">
      <c r="A338" s="12"/>
      <c r="B338" s="2"/>
      <c r="C338" s="2"/>
      <c r="D338" s="2"/>
      <c r="E338" s="13"/>
      <c r="F338" s="2"/>
    </row>
    <row r="339" spans="1:6">
      <c r="A339" s="12"/>
      <c r="B339" s="2"/>
      <c r="C339" s="2"/>
      <c r="D339" s="2"/>
      <c r="E339" s="13"/>
      <c r="F339" s="2"/>
    </row>
    <row r="340" spans="1:6">
      <c r="A340" s="12"/>
      <c r="B340" s="2"/>
      <c r="C340" s="2"/>
      <c r="D340" s="2"/>
      <c r="E340" s="13"/>
      <c r="F340" s="2"/>
    </row>
    <row r="341" spans="1:6">
      <c r="A341" s="12"/>
      <c r="B341" s="2"/>
      <c r="C341" s="2"/>
      <c r="D341" s="2"/>
      <c r="E341" s="13"/>
      <c r="F341" s="2"/>
    </row>
    <row r="342" spans="1:6">
      <c r="A342" s="12"/>
      <c r="B342" s="2"/>
      <c r="C342" s="2"/>
      <c r="D342" s="2"/>
      <c r="E342" s="13"/>
      <c r="F342" s="2"/>
    </row>
    <row r="343" spans="1:6">
      <c r="A343" s="12"/>
      <c r="B343" s="2"/>
      <c r="C343" s="2"/>
      <c r="D343" s="2"/>
      <c r="E343" s="13"/>
      <c r="F343" s="2"/>
    </row>
    <row r="344" spans="1:6">
      <c r="A344" s="12"/>
      <c r="B344" s="2"/>
      <c r="C344" s="2"/>
      <c r="D344" s="2"/>
      <c r="E344" s="13"/>
      <c r="F344" s="2"/>
    </row>
    <row r="345" spans="1:6">
      <c r="A345" s="12"/>
      <c r="B345" s="2"/>
      <c r="C345" s="2"/>
      <c r="D345" s="2"/>
      <c r="E345" s="13"/>
      <c r="F345" s="2"/>
    </row>
    <row r="346" spans="1:6">
      <c r="A346" s="12"/>
      <c r="B346" s="2"/>
      <c r="C346" s="2"/>
      <c r="D346" s="2"/>
      <c r="E346" s="13"/>
      <c r="F346" s="2"/>
    </row>
    <row r="347" spans="1:6">
      <c r="A347" s="12"/>
      <c r="B347" s="2"/>
      <c r="C347" s="2"/>
      <c r="D347" s="2"/>
      <c r="E347" s="13"/>
      <c r="F347" s="2"/>
    </row>
    <row r="348" spans="1:6">
      <c r="A348" s="12"/>
      <c r="B348" s="2"/>
      <c r="C348" s="2"/>
      <c r="D348" s="2"/>
      <c r="E348" s="13"/>
      <c r="F348" s="2"/>
    </row>
    <row r="349" spans="1:6">
      <c r="A349" s="12"/>
      <c r="B349" s="2"/>
      <c r="C349" s="2"/>
      <c r="D349" s="2"/>
      <c r="E349" s="13"/>
      <c r="F349" s="2"/>
    </row>
    <row r="350" spans="1:6">
      <c r="A350" s="12"/>
      <c r="B350" s="2"/>
      <c r="C350" s="2"/>
      <c r="D350" s="2"/>
      <c r="E350" s="13"/>
      <c r="F350" s="2"/>
    </row>
    <row r="351" spans="1:6">
      <c r="A351" s="12"/>
      <c r="B351" s="2"/>
      <c r="C351" s="2"/>
      <c r="D351" s="2"/>
      <c r="E351" s="13"/>
      <c r="F351" s="2"/>
    </row>
    <row r="352" spans="1:6">
      <c r="A352" s="12"/>
      <c r="B352" s="2"/>
      <c r="C352" s="2"/>
      <c r="D352" s="2"/>
      <c r="E352" s="13"/>
      <c r="F352" s="2"/>
    </row>
    <row r="353" spans="1:6">
      <c r="A353" s="12"/>
      <c r="B353" s="2"/>
      <c r="C353" s="2"/>
      <c r="D353" s="2"/>
      <c r="E353" s="13"/>
      <c r="F353" s="2"/>
    </row>
    <row r="354" spans="1:6">
      <c r="A354" s="12"/>
      <c r="B354" s="2"/>
      <c r="C354" s="2"/>
      <c r="D354" s="2"/>
      <c r="E354" s="13"/>
      <c r="F354" s="2"/>
    </row>
    <row r="355" spans="1:6">
      <c r="A355" s="12"/>
      <c r="B355" s="2"/>
      <c r="C355" s="2"/>
      <c r="D355" s="2"/>
      <c r="E355" s="13"/>
      <c r="F355" s="2"/>
    </row>
    <row r="356" spans="1:6">
      <c r="A356" s="12"/>
      <c r="B356" s="2"/>
      <c r="C356" s="2"/>
      <c r="D356" s="2"/>
      <c r="E356" s="13"/>
      <c r="F356" s="2"/>
    </row>
    <row r="357" spans="1:6">
      <c r="A357" s="12"/>
      <c r="B357" s="2"/>
      <c r="C357" s="2"/>
      <c r="D357" s="2"/>
      <c r="E357" s="13"/>
      <c r="F357" s="2"/>
    </row>
    <row r="358" spans="1:6">
      <c r="A358" s="12"/>
      <c r="B358" s="2"/>
      <c r="C358" s="2"/>
      <c r="D358" s="2"/>
      <c r="E358" s="13"/>
      <c r="F358" s="2"/>
    </row>
    <row r="359" spans="1:6">
      <c r="A359" s="12"/>
      <c r="B359" s="2"/>
      <c r="C359" s="2"/>
      <c r="D359" s="2"/>
      <c r="E359" s="13"/>
      <c r="F359" s="2"/>
    </row>
    <row r="360" spans="1:6">
      <c r="A360" s="12"/>
      <c r="B360" s="2"/>
      <c r="C360" s="2"/>
      <c r="D360" s="2"/>
      <c r="E360" s="13"/>
      <c r="F360" s="2"/>
    </row>
    <row r="361" spans="1:6">
      <c r="A361" s="12"/>
      <c r="B361" s="2"/>
      <c r="C361" s="2"/>
      <c r="D361" s="2"/>
      <c r="E361" s="13"/>
      <c r="F361" s="2"/>
    </row>
    <row r="362" spans="1:6">
      <c r="A362" s="12"/>
      <c r="B362" s="2"/>
      <c r="C362" s="2"/>
      <c r="D362" s="2"/>
      <c r="E362" s="13"/>
      <c r="F362" s="2"/>
    </row>
    <row r="363" spans="1:6">
      <c r="A363" s="12"/>
      <c r="B363" s="2"/>
      <c r="C363" s="2"/>
      <c r="D363" s="2"/>
      <c r="E363" s="13"/>
      <c r="F363" s="2"/>
    </row>
    <row r="364" spans="1:6">
      <c r="A364" s="12"/>
      <c r="B364" s="2"/>
      <c r="C364" s="2"/>
      <c r="D364" s="2"/>
      <c r="E364" s="13"/>
      <c r="F364" s="2"/>
    </row>
    <row r="365" spans="1:6">
      <c r="A365" s="12"/>
      <c r="B365" s="2"/>
      <c r="C365" s="2"/>
      <c r="D365" s="2"/>
      <c r="E365" s="13"/>
      <c r="F365" s="2"/>
    </row>
    <row r="366" spans="1:6">
      <c r="A366" s="12"/>
      <c r="B366" s="2"/>
      <c r="C366" s="2"/>
      <c r="D366" s="2"/>
      <c r="E366" s="13"/>
      <c r="F366" s="2"/>
    </row>
    <row r="367" spans="1:6">
      <c r="A367" s="12"/>
      <c r="B367" s="2"/>
      <c r="C367" s="2"/>
      <c r="D367" s="2"/>
      <c r="E367" s="13"/>
      <c r="F367" s="2"/>
    </row>
    <row r="368" spans="1:6">
      <c r="A368" s="12"/>
      <c r="B368" s="2"/>
      <c r="C368" s="2"/>
      <c r="D368" s="2"/>
      <c r="E368" s="13"/>
      <c r="F368" s="2"/>
    </row>
    <row r="369" spans="1:6">
      <c r="A369" s="12"/>
      <c r="B369" s="2"/>
      <c r="C369" s="2"/>
      <c r="D369" s="2"/>
      <c r="E369" s="13"/>
      <c r="F369" s="2"/>
    </row>
    <row r="370" spans="1:6">
      <c r="A370" s="12"/>
      <c r="B370" s="2"/>
      <c r="C370" s="2"/>
      <c r="D370" s="2"/>
      <c r="E370" s="13"/>
      <c r="F370" s="2"/>
    </row>
    <row r="371" spans="1:6">
      <c r="A371" s="12"/>
      <c r="B371" s="2"/>
      <c r="C371" s="2"/>
      <c r="D371" s="2"/>
      <c r="E371" s="13"/>
      <c r="F371" s="2"/>
    </row>
    <row r="372" spans="1:6">
      <c r="A372" s="12"/>
      <c r="B372" s="2"/>
      <c r="C372" s="2"/>
      <c r="D372" s="2"/>
      <c r="E372" s="13"/>
      <c r="F372" s="2"/>
    </row>
    <row r="373" spans="1:6">
      <c r="A373" s="12"/>
      <c r="B373" s="2"/>
      <c r="C373" s="2"/>
      <c r="D373" s="2"/>
      <c r="E373" s="13"/>
      <c r="F373" s="2"/>
    </row>
    <row r="374" spans="1:6">
      <c r="A374" s="12"/>
      <c r="B374" s="2"/>
      <c r="C374" s="2"/>
      <c r="D374" s="2"/>
      <c r="E374" s="13"/>
      <c r="F374" s="2"/>
    </row>
    <row r="375" spans="1:6">
      <c r="A375" s="12"/>
      <c r="B375" s="2"/>
      <c r="C375" s="2"/>
      <c r="D375" s="2"/>
      <c r="E375" s="13"/>
      <c r="F375" s="2"/>
    </row>
    <row r="376" spans="1:6">
      <c r="A376" s="12"/>
      <c r="B376" s="2"/>
      <c r="C376" s="2"/>
      <c r="D376" s="2"/>
      <c r="E376" s="13"/>
      <c r="F376" s="2"/>
    </row>
    <row r="377" spans="1:6">
      <c r="A377" s="12"/>
      <c r="B377" s="2"/>
      <c r="C377" s="2"/>
      <c r="D377" s="2"/>
      <c r="E377" s="13"/>
      <c r="F377" s="2"/>
    </row>
    <row r="378" spans="1:6">
      <c r="A378" s="12"/>
      <c r="B378" s="2"/>
      <c r="C378" s="2"/>
      <c r="D378" s="2"/>
      <c r="E378" s="13"/>
      <c r="F378" s="2"/>
    </row>
    <row r="379" spans="1:6">
      <c r="A379" s="12"/>
      <c r="B379" s="2"/>
      <c r="C379" s="2"/>
      <c r="D379" s="2"/>
      <c r="E379" s="13"/>
      <c r="F379" s="2"/>
    </row>
    <row r="380" spans="1:6">
      <c r="A380" s="12"/>
      <c r="B380" s="2"/>
      <c r="C380" s="2"/>
      <c r="D380" s="2"/>
      <c r="E380" s="13"/>
      <c r="F380" s="2"/>
    </row>
    <row r="381" spans="1:6">
      <c r="A381" s="12"/>
      <c r="B381" s="2"/>
      <c r="C381" s="2"/>
      <c r="D381" s="2"/>
      <c r="E381" s="13"/>
      <c r="F381" s="2"/>
    </row>
    <row r="382" spans="1:6">
      <c r="A382" s="12"/>
      <c r="B382" s="2"/>
      <c r="C382" s="2"/>
      <c r="D382" s="2"/>
      <c r="E382" s="13"/>
      <c r="F382" s="2"/>
    </row>
    <row r="383" spans="1:6">
      <c r="A383" s="12"/>
      <c r="B383" s="2"/>
      <c r="C383" s="2"/>
      <c r="D383" s="2"/>
      <c r="E383" s="13"/>
      <c r="F383" s="2"/>
    </row>
    <row r="384" spans="1:6">
      <c r="A384" s="12"/>
      <c r="B384" s="2"/>
      <c r="C384" s="2"/>
      <c r="D384" s="2"/>
      <c r="E384" s="13"/>
      <c r="F384" s="2"/>
    </row>
    <row r="385" spans="1:6">
      <c r="A385" s="12"/>
      <c r="B385" s="2"/>
      <c r="C385" s="2"/>
      <c r="D385" s="2"/>
      <c r="E385" s="13"/>
      <c r="F385" s="2"/>
    </row>
    <row r="386" spans="1:6">
      <c r="A386" s="12"/>
      <c r="B386" s="2"/>
      <c r="C386" s="2"/>
      <c r="D386" s="2"/>
      <c r="E386" s="13"/>
      <c r="F386" s="2"/>
    </row>
    <row r="387" spans="1:6">
      <c r="A387" s="12"/>
      <c r="B387" s="2"/>
      <c r="C387" s="2"/>
      <c r="D387" s="2"/>
      <c r="E387" s="13"/>
      <c r="F387" s="2"/>
    </row>
    <row r="388" spans="1:6">
      <c r="A388" s="12"/>
      <c r="B388" s="2"/>
      <c r="C388" s="2"/>
      <c r="D388" s="2"/>
      <c r="E388" s="13"/>
      <c r="F388" s="2"/>
    </row>
    <row r="389" spans="1:6">
      <c r="A389" s="12"/>
      <c r="B389" s="2"/>
      <c r="C389" s="2"/>
      <c r="D389" s="2"/>
      <c r="E389" s="13"/>
      <c r="F389" s="2"/>
    </row>
    <row r="390" spans="1:6">
      <c r="A390" s="12"/>
      <c r="B390" s="2"/>
      <c r="C390" s="2"/>
      <c r="D390" s="2"/>
      <c r="E390" s="13"/>
      <c r="F390" s="2"/>
    </row>
    <row r="391" spans="1:6">
      <c r="A391" s="12"/>
      <c r="B391" s="2"/>
      <c r="C391" s="2"/>
      <c r="D391" s="2"/>
      <c r="E391" s="13"/>
      <c r="F391" s="2"/>
    </row>
    <row r="392" spans="1:6">
      <c r="A392" s="12"/>
      <c r="B392" s="2"/>
      <c r="C392" s="2"/>
      <c r="D392" s="2"/>
      <c r="E392" s="13"/>
      <c r="F392" s="2"/>
    </row>
    <row r="393" spans="1:6">
      <c r="A393" s="12"/>
      <c r="B393" s="2"/>
      <c r="C393" s="2"/>
      <c r="D393" s="2"/>
      <c r="E393" s="13"/>
      <c r="F393" s="2"/>
    </row>
    <row r="394" spans="1:6">
      <c r="A394" s="12"/>
      <c r="B394" s="2"/>
      <c r="C394" s="2"/>
      <c r="D394" s="2"/>
      <c r="E394" s="13"/>
      <c r="F394" s="2"/>
    </row>
    <row r="395" spans="1:6">
      <c r="A395" s="12"/>
      <c r="B395" s="2"/>
      <c r="C395" s="2"/>
      <c r="D395" s="2"/>
      <c r="E395" s="13"/>
      <c r="F395" s="2"/>
    </row>
    <row r="396" spans="1:6">
      <c r="A396" s="12"/>
      <c r="B396" s="2"/>
      <c r="C396" s="2"/>
      <c r="D396" s="2"/>
      <c r="E396" s="13"/>
      <c r="F396" s="2"/>
    </row>
    <row r="397" spans="1:6">
      <c r="A397" s="12"/>
      <c r="B397" s="2"/>
      <c r="C397" s="2"/>
      <c r="D397" s="2"/>
      <c r="E397" s="13"/>
      <c r="F397" s="2"/>
    </row>
    <row r="398" spans="1:6">
      <c r="A398" s="12"/>
      <c r="B398" s="2"/>
      <c r="C398" s="2"/>
      <c r="D398" s="2"/>
      <c r="E398" s="13"/>
      <c r="F398" s="2"/>
    </row>
    <row r="399" spans="1:6">
      <c r="A399" s="12"/>
      <c r="B399" s="2"/>
      <c r="C399" s="2"/>
      <c r="D399" s="2"/>
      <c r="E399" s="13"/>
      <c r="F399" s="2"/>
    </row>
    <row r="400" spans="1:6">
      <c r="A400" s="12"/>
      <c r="B400" s="2"/>
      <c r="C400" s="2"/>
      <c r="D400" s="2"/>
      <c r="E400" s="13"/>
      <c r="F400" s="2"/>
    </row>
  </sheetData>
  <pageMargins left="0.7" right="0.7" top="0.75" bottom="0.75" header="0.3" footer="0.3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xr:uid="{00000000-0002-0000-0300-000000000000}">
          <x14:formula1>
            <xm:f>Configuración!$B$2:$B$12</xm:f>
          </x14:formula1>
          <xm:sqref>C2:C400</xm:sqref>
        </x14:dataValidation>
        <x14:dataValidation type="list" xr:uid="{00000000-0002-0000-0300-000001000000}">
          <x14:formula1>
            <xm:f>Configuración!$D$2:$D$3</xm:f>
          </x14:formula1>
          <xm:sqref>D2:D400</xm:sqref>
        </x14:dataValidation>
        <x14:dataValidation type="list" xr:uid="{00000000-0002-0000-0300-000002000000}">
          <x14:formula1>
            <xm:f>Configuración!$A$2:$A$13</xm:f>
          </x14:formula1>
          <xm:sqref>F2:F400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16"/>
  <sheetViews>
    <sheetView workbookViewId="0"/>
  </sheetViews>
  <sheetFormatPr baseColWidth="10" defaultColWidth="9" defaultRowHeight="14.25"/>
  <cols>
    <col min="1" max="2" width="20" customWidth="1"/>
    <col min="3" max="4" width="16" customWidth="1"/>
    <col min="5" max="5" width="14" customWidth="1"/>
  </cols>
  <sheetData>
    <row r="1" spans="1:10" ht="27.75">
      <c r="A1" s="81" t="s">
        <v>97</v>
      </c>
      <c r="B1" s="68"/>
      <c r="C1" s="68"/>
      <c r="D1" s="68"/>
      <c r="E1" s="68"/>
      <c r="F1" s="68"/>
      <c r="G1" s="68"/>
      <c r="H1" s="68"/>
      <c r="I1" s="68"/>
      <c r="J1" s="68"/>
    </row>
    <row r="2" spans="1:10">
      <c r="A2" s="82" t="s">
        <v>98</v>
      </c>
      <c r="B2" s="68"/>
      <c r="C2" s="68"/>
      <c r="D2" s="68"/>
      <c r="E2" s="68"/>
      <c r="F2" s="68"/>
      <c r="G2" s="68"/>
      <c r="H2" s="68"/>
      <c r="I2" s="68"/>
      <c r="J2" s="68"/>
    </row>
    <row r="3" spans="1:10">
      <c r="A3" s="83"/>
      <c r="B3" s="83"/>
      <c r="C3" s="83"/>
      <c r="D3" s="83"/>
      <c r="E3" s="83"/>
      <c r="F3" s="83"/>
      <c r="G3" s="83"/>
      <c r="H3" s="83"/>
      <c r="I3" s="83"/>
      <c r="J3" s="83"/>
    </row>
    <row r="5" spans="1:10">
      <c r="A5" s="3" t="s">
        <v>31</v>
      </c>
      <c r="B5" s="4" t="s">
        <v>99</v>
      </c>
      <c r="C5" s="4" t="s">
        <v>100</v>
      </c>
      <c r="D5" s="4" t="s">
        <v>101</v>
      </c>
      <c r="E5" s="5" t="s">
        <v>43</v>
      </c>
    </row>
    <row r="6" spans="1:10">
      <c r="A6" s="6" t="s">
        <v>35</v>
      </c>
      <c r="B6" s="15">
        <v>500</v>
      </c>
      <c r="C6" s="16">
        <f>SUMIFS(Gastos!$E:$E,Gastos!$C:$C,A6,Gastos!$F:$F,Dashboard!$B$6)</f>
        <v>450</v>
      </c>
      <c r="D6" s="16">
        <f t="shared" ref="D6:D16" si="0">B6-C6</f>
        <v>50</v>
      </c>
      <c r="E6" s="8" t="str">
        <f t="shared" ref="E6:E16" si="1">IF(D6&gt;=0,"Bien","Revisar")</f>
        <v>Bien</v>
      </c>
    </row>
    <row r="7" spans="1:10">
      <c r="A7" s="6" t="s">
        <v>37</v>
      </c>
      <c r="B7" s="15">
        <v>250</v>
      </c>
      <c r="C7" s="16">
        <f>SUMIFS(Gastos!$E:$E,Gastos!$C:$C,A7,Gastos!$F:$F,Dashboard!$B$6)</f>
        <v>68</v>
      </c>
      <c r="D7" s="16">
        <f t="shared" si="0"/>
        <v>182</v>
      </c>
      <c r="E7" s="8" t="str">
        <f t="shared" si="1"/>
        <v>Bien</v>
      </c>
    </row>
    <row r="8" spans="1:10">
      <c r="A8" s="6" t="s">
        <v>40</v>
      </c>
      <c r="B8" s="15">
        <v>80</v>
      </c>
      <c r="C8" s="16">
        <f>SUMIFS(Gastos!$E:$E,Gastos!$C:$C,A8,Gastos!$F:$F,Dashboard!$B$6)</f>
        <v>60</v>
      </c>
      <c r="D8" s="16">
        <f t="shared" si="0"/>
        <v>20</v>
      </c>
      <c r="E8" s="8" t="str">
        <f t="shared" si="1"/>
        <v>Bien</v>
      </c>
    </row>
    <row r="9" spans="1:10">
      <c r="A9" s="6" t="s">
        <v>42</v>
      </c>
      <c r="B9" s="15">
        <v>100</v>
      </c>
      <c r="C9" s="16">
        <f>SUMIFS(Gastos!$E:$E,Gastos!$C:$C,A9,Gastos!$F:$F,Dashboard!$B$6)</f>
        <v>83</v>
      </c>
      <c r="D9" s="16">
        <f t="shared" si="0"/>
        <v>17</v>
      </c>
      <c r="E9" s="8" t="str">
        <f t="shared" si="1"/>
        <v>Bien</v>
      </c>
    </row>
    <row r="10" spans="1:10">
      <c r="A10" s="6" t="s">
        <v>45</v>
      </c>
      <c r="B10" s="15">
        <v>40</v>
      </c>
      <c r="C10" s="16">
        <f>SUMIFS(Gastos!$E:$E,Gastos!$C:$C,A10,Gastos!$F:$F,Dashboard!$B$6)</f>
        <v>24</v>
      </c>
      <c r="D10" s="16">
        <f t="shared" si="0"/>
        <v>16</v>
      </c>
      <c r="E10" s="8" t="str">
        <f t="shared" si="1"/>
        <v>Bien</v>
      </c>
    </row>
    <row r="11" spans="1:10">
      <c r="A11" s="6" t="s">
        <v>47</v>
      </c>
      <c r="B11" s="15">
        <v>120</v>
      </c>
      <c r="C11" s="16">
        <f>SUMIFS(Gastos!$E:$E,Gastos!$C:$C,A11,Gastos!$F:$F,Dashboard!$B$6)</f>
        <v>35</v>
      </c>
      <c r="D11" s="16">
        <f t="shared" si="0"/>
        <v>85</v>
      </c>
      <c r="E11" s="8" t="str">
        <f t="shared" si="1"/>
        <v>Bien</v>
      </c>
    </row>
    <row r="12" spans="1:10">
      <c r="A12" s="6" t="s">
        <v>49</v>
      </c>
      <c r="B12" s="15">
        <v>60</v>
      </c>
      <c r="C12" s="16">
        <f>SUMIFS(Gastos!$E:$E,Gastos!$C:$C,A12,Gastos!$F:$F,Dashboard!$B$6)</f>
        <v>55</v>
      </c>
      <c r="D12" s="16">
        <f t="shared" si="0"/>
        <v>5</v>
      </c>
      <c r="E12" s="8" t="str">
        <f t="shared" si="1"/>
        <v>Bien</v>
      </c>
    </row>
    <row r="13" spans="1:10">
      <c r="A13" s="6" t="s">
        <v>52</v>
      </c>
      <c r="B13" s="15">
        <v>50</v>
      </c>
      <c r="C13" s="16">
        <f>SUMIFS(Gastos!$E:$E,Gastos!$C:$C,A13,Gastos!$F:$F,Dashboard!$B$6)</f>
        <v>45</v>
      </c>
      <c r="D13" s="16">
        <f t="shared" si="0"/>
        <v>5</v>
      </c>
      <c r="E13" s="8" t="str">
        <f t="shared" si="1"/>
        <v>Bien</v>
      </c>
    </row>
    <row r="14" spans="1:10">
      <c r="A14" s="6" t="s">
        <v>56</v>
      </c>
      <c r="B14" s="15">
        <v>0</v>
      </c>
      <c r="C14" s="16">
        <f>SUMIFS(Gastos!$E:$E,Gastos!$C:$C,A14,Gastos!$F:$F,Dashboard!$B$6)</f>
        <v>0</v>
      </c>
      <c r="D14" s="16">
        <f t="shared" si="0"/>
        <v>0</v>
      </c>
      <c r="E14" s="8" t="str">
        <f t="shared" si="1"/>
        <v>Bien</v>
      </c>
    </row>
    <row r="15" spans="1:10">
      <c r="A15" s="6" t="s">
        <v>58</v>
      </c>
      <c r="B15" s="15">
        <v>200</v>
      </c>
      <c r="C15" s="16">
        <f>SUMIFS(Gastos!$E:$E,Gastos!$C:$C,A15,Gastos!$F:$F,Dashboard!$B$6)</f>
        <v>0</v>
      </c>
      <c r="D15" s="16">
        <f t="shared" si="0"/>
        <v>200</v>
      </c>
      <c r="E15" s="8" t="str">
        <f t="shared" si="1"/>
        <v>Bien</v>
      </c>
    </row>
    <row r="16" spans="1:10">
      <c r="A16" s="9" t="s">
        <v>60</v>
      </c>
      <c r="B16" s="17">
        <v>80</v>
      </c>
      <c r="C16" s="18">
        <f>SUMIFS(Gastos!$E:$E,Gastos!$C:$C,A16,Gastos!$F:$F,Dashboard!$B$6)</f>
        <v>40</v>
      </c>
      <c r="D16" s="18">
        <f t="shared" si="0"/>
        <v>40</v>
      </c>
      <c r="E16" s="11" t="str">
        <f t="shared" si="1"/>
        <v>Bien</v>
      </c>
    </row>
  </sheetData>
  <mergeCells count="2">
    <mergeCell ref="A1:J1"/>
    <mergeCell ref="A2:J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20"/>
  <sheetViews>
    <sheetView workbookViewId="0"/>
  </sheetViews>
  <sheetFormatPr baseColWidth="10" defaultColWidth="9" defaultRowHeight="14.25"/>
  <cols>
    <col min="1" max="1" width="24" customWidth="1"/>
    <col min="2" max="3" width="18" customWidth="1"/>
    <col min="4" max="5" width="16" customWidth="1"/>
    <col min="6" max="6" width="24" customWidth="1"/>
  </cols>
  <sheetData>
    <row r="1" spans="1:10" ht="27.75">
      <c r="A1" s="81" t="s">
        <v>102</v>
      </c>
      <c r="B1" s="68"/>
      <c r="C1" s="68"/>
      <c r="D1" s="68"/>
      <c r="E1" s="68"/>
      <c r="F1" s="68"/>
      <c r="G1" s="68"/>
      <c r="H1" s="68"/>
      <c r="I1" s="68"/>
      <c r="J1" s="68"/>
    </row>
    <row r="2" spans="1:10">
      <c r="A2" s="82" t="s">
        <v>103</v>
      </c>
      <c r="B2" s="68"/>
      <c r="C2" s="68"/>
      <c r="D2" s="68"/>
      <c r="E2" s="68"/>
      <c r="F2" s="68"/>
      <c r="G2" s="68"/>
      <c r="H2" s="68"/>
      <c r="I2" s="68"/>
      <c r="J2" s="68"/>
    </row>
    <row r="3" spans="1:10">
      <c r="A3" s="83"/>
      <c r="B3" s="83"/>
      <c r="C3" s="83"/>
      <c r="D3" s="83"/>
      <c r="E3" s="83"/>
      <c r="F3" s="83"/>
      <c r="G3" s="83"/>
      <c r="H3" s="83"/>
      <c r="I3" s="83"/>
      <c r="J3" s="83"/>
    </row>
    <row r="5" spans="1:10">
      <c r="A5" s="3" t="s">
        <v>63</v>
      </c>
      <c r="B5" s="4" t="s">
        <v>104</v>
      </c>
      <c r="C5" s="4" t="s">
        <v>105</v>
      </c>
      <c r="D5" s="4" t="s">
        <v>106</v>
      </c>
      <c r="E5" s="4" t="s">
        <v>107</v>
      </c>
      <c r="F5" s="5" t="s">
        <v>108</v>
      </c>
    </row>
    <row r="6" spans="1:10">
      <c r="A6" s="6" t="s">
        <v>109</v>
      </c>
      <c r="B6" s="15">
        <v>3000</v>
      </c>
      <c r="C6" s="15">
        <v>900</v>
      </c>
      <c r="D6" s="16">
        <f>B6-C6</f>
        <v>2100</v>
      </c>
      <c r="E6" s="19">
        <v>46357</v>
      </c>
      <c r="F6" s="20">
        <f ca="1">IFERROR(D6/MAX(1,DATEDIF(TODAY(),E6,"m")),D6)</f>
        <v>420</v>
      </c>
    </row>
    <row r="7" spans="1:10">
      <c r="A7" s="6" t="s">
        <v>70</v>
      </c>
      <c r="B7" s="15">
        <v>2000</v>
      </c>
      <c r="C7" s="15">
        <v>600</v>
      </c>
      <c r="D7" s="16">
        <f>B7-C7</f>
        <v>1400</v>
      </c>
      <c r="E7" s="19">
        <v>46296</v>
      </c>
      <c r="F7" s="20">
        <f ca="1">IFERROR(D7/MAX(1,DATEDIF(TODAY(),E7,"m")),D7)</f>
        <v>466.66666666666669</v>
      </c>
    </row>
    <row r="8" spans="1:10">
      <c r="A8" s="6" t="s">
        <v>71</v>
      </c>
      <c r="B8" s="15">
        <v>800</v>
      </c>
      <c r="C8" s="15">
        <v>150</v>
      </c>
      <c r="D8" s="16">
        <f>B8-C8</f>
        <v>650</v>
      </c>
      <c r="E8" s="19">
        <v>46266</v>
      </c>
      <c r="F8" s="20">
        <f ca="1">IFERROR(D8/MAX(1,DATEDIF(TODAY(),E8,"m")),D8)</f>
        <v>325</v>
      </c>
    </row>
    <row r="9" spans="1:10">
      <c r="A9" s="6" t="s">
        <v>72</v>
      </c>
      <c r="B9" s="15">
        <v>700</v>
      </c>
      <c r="C9" s="15">
        <v>220</v>
      </c>
      <c r="D9" s="16">
        <f>B9-C9</f>
        <v>480</v>
      </c>
      <c r="E9" s="19">
        <v>46235</v>
      </c>
      <c r="F9" s="20">
        <f ca="1">IFERROR(D9/MAX(1,DATEDIF(TODAY(),E9,"m")),D9)</f>
        <v>480</v>
      </c>
    </row>
    <row r="10" spans="1:10">
      <c r="A10" s="6"/>
      <c r="B10" s="15"/>
      <c r="C10" s="15"/>
      <c r="D10" s="16"/>
      <c r="E10" s="19"/>
      <c r="F10" s="20"/>
    </row>
    <row r="11" spans="1:10">
      <c r="A11" s="6"/>
      <c r="B11" s="15"/>
      <c r="C11" s="15"/>
      <c r="D11" s="16"/>
      <c r="E11" s="19"/>
      <c r="F11" s="20"/>
    </row>
    <row r="12" spans="1:10">
      <c r="A12" s="6"/>
      <c r="B12" s="15"/>
      <c r="C12" s="15"/>
      <c r="D12" s="16"/>
      <c r="E12" s="19"/>
      <c r="F12" s="20"/>
    </row>
    <row r="13" spans="1:10">
      <c r="A13" s="6"/>
      <c r="B13" s="15"/>
      <c r="C13" s="15"/>
      <c r="D13" s="16"/>
      <c r="E13" s="19"/>
      <c r="F13" s="20"/>
    </row>
    <row r="14" spans="1:10">
      <c r="A14" s="6"/>
      <c r="B14" s="15"/>
      <c r="C14" s="15"/>
      <c r="D14" s="16"/>
      <c r="E14" s="19"/>
      <c r="F14" s="20"/>
    </row>
    <row r="15" spans="1:10">
      <c r="A15" s="6"/>
      <c r="B15" s="15"/>
      <c r="C15" s="15"/>
      <c r="D15" s="16"/>
      <c r="E15" s="19"/>
      <c r="F15" s="20"/>
    </row>
    <row r="16" spans="1:10">
      <c r="A16" s="6"/>
      <c r="B16" s="15"/>
      <c r="C16" s="15"/>
      <c r="D16" s="16"/>
      <c r="E16" s="19"/>
      <c r="F16" s="20"/>
    </row>
    <row r="17" spans="1:6">
      <c r="A17" s="6"/>
      <c r="B17" s="15"/>
      <c r="C17" s="15"/>
      <c r="D17" s="16"/>
      <c r="E17" s="19"/>
      <c r="F17" s="20"/>
    </row>
    <row r="18" spans="1:6">
      <c r="A18" s="6"/>
      <c r="B18" s="15"/>
      <c r="C18" s="15"/>
      <c r="D18" s="16"/>
      <c r="E18" s="19"/>
      <c r="F18" s="20"/>
    </row>
    <row r="19" spans="1:6">
      <c r="A19" s="6"/>
      <c r="B19" s="15"/>
      <c r="C19" s="15"/>
      <c r="D19" s="16"/>
      <c r="E19" s="19"/>
      <c r="F19" s="20"/>
    </row>
    <row r="20" spans="1:6">
      <c r="A20" s="9"/>
      <c r="B20" s="17"/>
      <c r="C20" s="17"/>
      <c r="D20" s="18"/>
      <c r="E20" s="21"/>
      <c r="F20" s="22"/>
    </row>
  </sheetData>
  <mergeCells count="2">
    <mergeCell ref="A1:J1"/>
    <mergeCell ref="A2:J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24"/>
  <sheetViews>
    <sheetView workbookViewId="0"/>
  </sheetViews>
  <sheetFormatPr baseColWidth="10" defaultColWidth="9" defaultRowHeight="14.25"/>
  <cols>
    <col min="1" max="1" width="30" customWidth="1"/>
    <col min="2" max="2" width="18" customWidth="1"/>
    <col min="3" max="3" width="5" customWidth="1"/>
    <col min="4" max="4" width="30" customWidth="1"/>
    <col min="5" max="5" width="18" customWidth="1"/>
  </cols>
  <sheetData>
    <row r="1" spans="1:10" ht="27.75">
      <c r="A1" s="81" t="s">
        <v>109</v>
      </c>
      <c r="B1" s="68"/>
      <c r="C1" s="68"/>
      <c r="D1" s="68"/>
      <c r="E1" s="68"/>
      <c r="F1" s="68"/>
      <c r="G1" s="68"/>
      <c r="H1" s="68"/>
      <c r="I1" s="68"/>
      <c r="J1" s="68"/>
    </row>
    <row r="2" spans="1:10">
      <c r="A2" s="82" t="s">
        <v>110</v>
      </c>
      <c r="B2" s="68"/>
      <c r="C2" s="68"/>
      <c r="D2" s="68"/>
      <c r="E2" s="68"/>
      <c r="F2" s="68"/>
      <c r="G2" s="68"/>
      <c r="H2" s="68"/>
      <c r="I2" s="68"/>
      <c r="J2" s="68"/>
    </row>
    <row r="3" spans="1:10">
      <c r="A3" s="83"/>
      <c r="B3" s="83"/>
      <c r="C3" s="83"/>
      <c r="D3" s="83"/>
      <c r="E3" s="83"/>
      <c r="F3" s="83"/>
      <c r="G3" s="83"/>
      <c r="H3" s="83"/>
      <c r="I3" s="83"/>
      <c r="J3" s="83"/>
    </row>
    <row r="5" spans="1:10">
      <c r="A5" s="3" t="s">
        <v>111</v>
      </c>
      <c r="B5" s="5" t="s">
        <v>112</v>
      </c>
      <c r="D5" s="3" t="s">
        <v>113</v>
      </c>
      <c r="E5" s="5" t="s">
        <v>114</v>
      </c>
    </row>
    <row r="6" spans="1:10">
      <c r="A6" s="6" t="s">
        <v>115</v>
      </c>
      <c r="B6" s="23">
        <v>900</v>
      </c>
      <c r="D6" s="6" t="s">
        <v>116</v>
      </c>
      <c r="E6" s="20">
        <f>B6*B7</f>
        <v>3600</v>
      </c>
    </row>
    <row r="7" spans="1:10">
      <c r="A7" s="6" t="s">
        <v>117</v>
      </c>
      <c r="B7" s="23">
        <v>4</v>
      </c>
      <c r="D7" s="6" t="s">
        <v>118</v>
      </c>
      <c r="E7" s="20">
        <f>MAX(0,E6-B8)</f>
        <v>2800</v>
      </c>
    </row>
    <row r="8" spans="1:10">
      <c r="A8" s="6" t="s">
        <v>119</v>
      </c>
      <c r="B8" s="23">
        <v>800</v>
      </c>
      <c r="D8" s="6" t="s">
        <v>120</v>
      </c>
      <c r="E8" s="28">
        <f>IF(B9&gt;0,ROUNDUP(E7/B9,0),"Indica ahorro mensual")</f>
        <v>19</v>
      </c>
    </row>
    <row r="9" spans="1:10">
      <c r="A9" s="6" t="s">
        <v>121</v>
      </c>
      <c r="B9" s="23">
        <v>150</v>
      </c>
      <c r="D9" s="24"/>
      <c r="E9" s="25"/>
    </row>
    <row r="10" spans="1:10">
      <c r="A10" s="24"/>
      <c r="B10" s="25"/>
      <c r="D10" s="24"/>
      <c r="E10" s="25"/>
    </row>
    <row r="11" spans="1:10">
      <c r="A11" s="24"/>
      <c r="B11" s="25"/>
      <c r="D11" s="24"/>
      <c r="E11" s="25"/>
    </row>
    <row r="12" spans="1:10">
      <c r="A12" s="24"/>
      <c r="B12" s="25"/>
      <c r="D12" s="24"/>
      <c r="E12" s="25"/>
    </row>
    <row r="13" spans="1:10">
      <c r="A13" s="24"/>
      <c r="B13" s="25"/>
      <c r="D13" s="24"/>
      <c r="E13" s="25"/>
    </row>
    <row r="14" spans="1:10">
      <c r="A14" s="24"/>
      <c r="B14" s="25"/>
      <c r="D14" s="24"/>
      <c r="E14" s="25"/>
    </row>
    <row r="15" spans="1:10">
      <c r="A15" s="24"/>
      <c r="B15" s="25"/>
      <c r="D15" s="24"/>
      <c r="E15" s="25"/>
    </row>
    <row r="16" spans="1:10">
      <c r="A16" s="24"/>
      <c r="B16" s="25"/>
      <c r="D16" s="24"/>
      <c r="E16" s="25"/>
    </row>
    <row r="17" spans="1:5">
      <c r="A17" s="24"/>
      <c r="B17" s="25"/>
      <c r="D17" s="24"/>
      <c r="E17" s="25"/>
    </row>
    <row r="18" spans="1:5">
      <c r="A18" s="24"/>
      <c r="B18" s="25"/>
      <c r="D18" s="24"/>
      <c r="E18" s="25"/>
    </row>
    <row r="19" spans="1:5">
      <c r="A19" s="24"/>
      <c r="B19" s="25"/>
      <c r="D19" s="24"/>
      <c r="E19" s="25"/>
    </row>
    <row r="20" spans="1:5">
      <c r="A20" s="26"/>
      <c r="B20" s="27"/>
      <c r="D20" s="26"/>
      <c r="E20" s="27"/>
    </row>
    <row r="22" spans="1:5">
      <c r="A22" s="80" t="s">
        <v>122</v>
      </c>
      <c r="B22" s="63"/>
      <c r="C22" s="63"/>
      <c r="D22" s="63"/>
      <c r="E22" s="63"/>
    </row>
    <row r="23" spans="1:5">
      <c r="A23" s="63"/>
      <c r="B23" s="63"/>
      <c r="C23" s="63"/>
      <c r="D23" s="63"/>
      <c r="E23" s="63"/>
    </row>
    <row r="24" spans="1:5">
      <c r="A24" s="63"/>
      <c r="B24" s="63"/>
      <c r="C24" s="63"/>
      <c r="D24" s="63"/>
      <c r="E24" s="63"/>
    </row>
  </sheetData>
  <mergeCells count="3">
    <mergeCell ref="A1:J1"/>
    <mergeCell ref="A2:J3"/>
    <mergeCell ref="A22:E2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24"/>
  <sheetViews>
    <sheetView workbookViewId="0"/>
  </sheetViews>
  <sheetFormatPr baseColWidth="10" defaultColWidth="9" defaultRowHeight="14.25"/>
  <cols>
    <col min="1" max="1" width="30" customWidth="1"/>
    <col min="2" max="2" width="18" customWidth="1"/>
    <col min="3" max="3" width="5" customWidth="1"/>
    <col min="4" max="4" width="30" customWidth="1"/>
    <col min="5" max="5" width="18" customWidth="1"/>
  </cols>
  <sheetData>
    <row r="1" spans="1:10" ht="27.75">
      <c r="A1" s="81" t="s">
        <v>123</v>
      </c>
      <c r="B1" s="68"/>
      <c r="C1" s="68"/>
      <c r="D1" s="68"/>
      <c r="E1" s="68"/>
      <c r="F1" s="68"/>
      <c r="G1" s="68"/>
      <c r="H1" s="68"/>
      <c r="I1" s="68"/>
      <c r="J1" s="68"/>
    </row>
    <row r="2" spans="1:10">
      <c r="A2" s="82" t="s">
        <v>124</v>
      </c>
      <c r="B2" s="68"/>
      <c r="C2" s="68"/>
      <c r="D2" s="68"/>
      <c r="E2" s="68"/>
      <c r="F2" s="68"/>
      <c r="G2" s="68"/>
      <c r="H2" s="68"/>
      <c r="I2" s="68"/>
      <c r="J2" s="68"/>
    </row>
    <row r="3" spans="1:10">
      <c r="A3" s="83"/>
      <c r="B3" s="83"/>
      <c r="C3" s="83"/>
      <c r="D3" s="83"/>
      <c r="E3" s="83"/>
      <c r="F3" s="83"/>
      <c r="G3" s="83"/>
      <c r="H3" s="83"/>
      <c r="I3" s="83"/>
      <c r="J3" s="83"/>
    </row>
    <row r="5" spans="1:10">
      <c r="A5" s="3" t="s">
        <v>111</v>
      </c>
      <c r="B5" s="5" t="s">
        <v>112</v>
      </c>
      <c r="D5" s="3" t="s">
        <v>113</v>
      </c>
      <c r="E5" s="5" t="s">
        <v>114</v>
      </c>
    </row>
    <row r="6" spans="1:10">
      <c r="A6" s="6" t="s">
        <v>125</v>
      </c>
      <c r="B6" s="23">
        <v>1400</v>
      </c>
      <c r="D6" s="6" t="s">
        <v>126</v>
      </c>
      <c r="E6" s="20">
        <f>SUM(B7:B12)</f>
        <v>1090</v>
      </c>
    </row>
    <row r="7" spans="1:10">
      <c r="A7" s="6" t="s">
        <v>127</v>
      </c>
      <c r="B7" s="23">
        <v>470</v>
      </c>
      <c r="D7" s="6" t="s">
        <v>128</v>
      </c>
      <c r="E7" s="29">
        <f>IF(B6&gt;0,B7/B6,0)</f>
        <v>0.33571428571428569</v>
      </c>
    </row>
    <row r="8" spans="1:10">
      <c r="A8" s="6" t="s">
        <v>129</v>
      </c>
      <c r="B8" s="23">
        <v>120</v>
      </c>
      <c r="D8" s="6" t="s">
        <v>130</v>
      </c>
      <c r="E8" s="20">
        <f>B6-E6</f>
        <v>310</v>
      </c>
    </row>
    <row r="9" spans="1:10">
      <c r="A9" s="6" t="s">
        <v>37</v>
      </c>
      <c r="B9" s="23">
        <v>240</v>
      </c>
      <c r="D9" s="6" t="s">
        <v>131</v>
      </c>
      <c r="E9" s="20">
        <f>B7*12</f>
        <v>5640</v>
      </c>
    </row>
    <row r="10" spans="1:10">
      <c r="A10" s="6" t="s">
        <v>40</v>
      </c>
      <c r="B10" s="23">
        <v>60</v>
      </c>
      <c r="D10" s="24"/>
      <c r="E10" s="25"/>
    </row>
    <row r="11" spans="1:10">
      <c r="A11" s="6" t="s">
        <v>47</v>
      </c>
      <c r="B11" s="23">
        <v>120</v>
      </c>
      <c r="D11" s="24"/>
      <c r="E11" s="25"/>
    </row>
    <row r="12" spans="1:10">
      <c r="A12" s="6" t="s">
        <v>60</v>
      </c>
      <c r="B12" s="23">
        <v>80</v>
      </c>
      <c r="D12" s="24"/>
      <c r="E12" s="25"/>
    </row>
    <row r="13" spans="1:10">
      <c r="A13" s="24"/>
      <c r="B13" s="25"/>
      <c r="D13" s="24"/>
      <c r="E13" s="25"/>
    </row>
    <row r="14" spans="1:10">
      <c r="A14" s="24"/>
      <c r="B14" s="25"/>
      <c r="D14" s="24"/>
      <c r="E14" s="25"/>
    </row>
    <row r="15" spans="1:10">
      <c r="A15" s="24"/>
      <c r="B15" s="25"/>
      <c r="D15" s="24"/>
      <c r="E15" s="25"/>
    </row>
    <row r="16" spans="1:10">
      <c r="A16" s="24"/>
      <c r="B16" s="25"/>
      <c r="D16" s="24"/>
      <c r="E16" s="25"/>
    </row>
    <row r="17" spans="1:5">
      <c r="A17" s="24"/>
      <c r="B17" s="25"/>
      <c r="D17" s="24"/>
      <c r="E17" s="25"/>
    </row>
    <row r="18" spans="1:5">
      <c r="A18" s="24"/>
      <c r="B18" s="25"/>
      <c r="D18" s="24"/>
      <c r="E18" s="25"/>
    </row>
    <row r="19" spans="1:5">
      <c r="A19" s="24"/>
      <c r="B19" s="25"/>
      <c r="D19" s="24"/>
      <c r="E19" s="25"/>
    </row>
    <row r="20" spans="1:5">
      <c r="A20" s="26"/>
      <c r="B20" s="27"/>
      <c r="D20" s="26"/>
      <c r="E20" s="27"/>
    </row>
    <row r="22" spans="1:5">
      <c r="A22" s="80" t="s">
        <v>122</v>
      </c>
      <c r="B22" s="63"/>
      <c r="C22" s="63"/>
      <c r="D22" s="63"/>
      <c r="E22" s="63"/>
    </row>
    <row r="23" spans="1:5">
      <c r="A23" s="63"/>
      <c r="B23" s="63"/>
      <c r="C23" s="63"/>
      <c r="D23" s="63"/>
      <c r="E23" s="63"/>
    </row>
    <row r="24" spans="1:5">
      <c r="A24" s="63"/>
      <c r="B24" s="63"/>
      <c r="C24" s="63"/>
      <c r="D24" s="63"/>
      <c r="E24" s="63"/>
    </row>
  </sheetData>
  <mergeCells count="3">
    <mergeCell ref="A1:J1"/>
    <mergeCell ref="A2:J3"/>
    <mergeCell ref="A22:E2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24"/>
  <sheetViews>
    <sheetView workbookViewId="0"/>
  </sheetViews>
  <sheetFormatPr baseColWidth="10" defaultColWidth="9" defaultRowHeight="14.25"/>
  <cols>
    <col min="1" max="1" width="30" customWidth="1"/>
    <col min="2" max="2" width="18" customWidth="1"/>
    <col min="3" max="3" width="5" customWidth="1"/>
    <col min="4" max="4" width="30" customWidth="1"/>
    <col min="5" max="5" width="18" customWidth="1"/>
  </cols>
  <sheetData>
    <row r="1" spans="1:10" ht="27.75">
      <c r="A1" s="81" t="s">
        <v>132</v>
      </c>
      <c r="B1" s="68"/>
      <c r="C1" s="68"/>
      <c r="D1" s="68"/>
      <c r="E1" s="68"/>
      <c r="F1" s="68"/>
      <c r="G1" s="68"/>
      <c r="H1" s="68"/>
      <c r="I1" s="68"/>
      <c r="J1" s="68"/>
    </row>
    <row r="2" spans="1:10">
      <c r="A2" s="82" t="s">
        <v>133</v>
      </c>
      <c r="B2" s="68"/>
      <c r="C2" s="68"/>
      <c r="D2" s="68"/>
      <c r="E2" s="68"/>
      <c r="F2" s="68"/>
      <c r="G2" s="68"/>
      <c r="H2" s="68"/>
      <c r="I2" s="68"/>
      <c r="J2" s="68"/>
    </row>
    <row r="3" spans="1:10">
      <c r="A3" s="83"/>
      <c r="B3" s="83"/>
      <c r="C3" s="83"/>
      <c r="D3" s="83"/>
      <c r="E3" s="83"/>
      <c r="F3" s="83"/>
      <c r="G3" s="83"/>
      <c r="H3" s="83"/>
      <c r="I3" s="83"/>
      <c r="J3" s="83"/>
    </row>
    <row r="5" spans="1:10">
      <c r="A5" s="3" t="s">
        <v>111</v>
      </c>
      <c r="B5" s="5" t="s">
        <v>112</v>
      </c>
      <c r="D5" s="3" t="s">
        <v>113</v>
      </c>
      <c r="E5" s="5" t="s">
        <v>114</v>
      </c>
    </row>
    <row r="6" spans="1:10">
      <c r="A6" s="6" t="s">
        <v>134</v>
      </c>
      <c r="B6" s="23">
        <v>940</v>
      </c>
      <c r="D6" s="6" t="s">
        <v>135</v>
      </c>
      <c r="E6" s="20">
        <f>SUM(B6:B12)</f>
        <v>3440</v>
      </c>
    </row>
    <row r="7" spans="1:10">
      <c r="A7" s="6" t="s">
        <v>136</v>
      </c>
      <c r="B7" s="23">
        <v>470</v>
      </c>
      <c r="D7" s="6" t="s">
        <v>137</v>
      </c>
      <c r="E7" s="20">
        <f>SUM(B6:B11)</f>
        <v>2440</v>
      </c>
    </row>
    <row r="8" spans="1:10">
      <c r="A8" s="6" t="s">
        <v>138</v>
      </c>
      <c r="B8" s="23">
        <v>0</v>
      </c>
      <c r="D8" s="6" t="s">
        <v>139</v>
      </c>
      <c r="E8" s="29">
        <f>IF(E6&gt;0,B12/E6,0)</f>
        <v>0.29069767441860467</v>
      </c>
    </row>
    <row r="9" spans="1:10">
      <c r="A9" s="6" t="s">
        <v>40</v>
      </c>
      <c r="B9" s="23">
        <v>180</v>
      </c>
      <c r="D9" s="24"/>
      <c r="E9" s="25"/>
    </row>
    <row r="10" spans="1:10">
      <c r="A10" s="6" t="s">
        <v>140</v>
      </c>
      <c r="B10" s="23">
        <v>600</v>
      </c>
      <c r="D10" s="24"/>
      <c r="E10" s="25"/>
    </row>
    <row r="11" spans="1:10">
      <c r="A11" s="6" t="s">
        <v>141</v>
      </c>
      <c r="B11" s="23">
        <v>250</v>
      </c>
      <c r="D11" s="24"/>
      <c r="E11" s="25"/>
    </row>
    <row r="12" spans="1:10">
      <c r="A12" s="6" t="s">
        <v>142</v>
      </c>
      <c r="B12" s="23">
        <v>1000</v>
      </c>
      <c r="D12" s="24"/>
      <c r="E12" s="25"/>
    </row>
    <row r="13" spans="1:10">
      <c r="A13" s="24"/>
      <c r="B13" s="25"/>
      <c r="D13" s="24"/>
      <c r="E13" s="25"/>
    </row>
    <row r="14" spans="1:10">
      <c r="A14" s="24"/>
      <c r="B14" s="25"/>
      <c r="D14" s="24"/>
      <c r="E14" s="25"/>
    </row>
    <row r="15" spans="1:10">
      <c r="A15" s="24"/>
      <c r="B15" s="25"/>
      <c r="D15" s="24"/>
      <c r="E15" s="25"/>
    </row>
    <row r="16" spans="1:10">
      <c r="A16" s="24"/>
      <c r="B16" s="25"/>
      <c r="D16" s="24"/>
      <c r="E16" s="25"/>
    </row>
    <row r="17" spans="1:5">
      <c r="A17" s="24"/>
      <c r="B17" s="25"/>
      <c r="D17" s="24"/>
      <c r="E17" s="25"/>
    </row>
    <row r="18" spans="1:5">
      <c r="A18" s="24"/>
      <c r="B18" s="25"/>
      <c r="D18" s="24"/>
      <c r="E18" s="25"/>
    </row>
    <row r="19" spans="1:5">
      <c r="A19" s="24"/>
      <c r="B19" s="25"/>
      <c r="D19" s="24"/>
      <c r="E19" s="25"/>
    </row>
    <row r="20" spans="1:5">
      <c r="A20" s="26"/>
      <c r="B20" s="27"/>
      <c r="D20" s="26"/>
      <c r="E20" s="27"/>
    </row>
    <row r="22" spans="1:5">
      <c r="A22" s="80" t="s">
        <v>122</v>
      </c>
      <c r="B22" s="63"/>
      <c r="C22" s="63"/>
      <c r="D22" s="63"/>
      <c r="E22" s="63"/>
    </row>
    <row r="23" spans="1:5">
      <c r="A23" s="63"/>
      <c r="B23" s="63"/>
      <c r="C23" s="63"/>
      <c r="D23" s="63"/>
      <c r="E23" s="63"/>
    </row>
    <row r="24" spans="1:5">
      <c r="A24" s="63"/>
      <c r="B24" s="63"/>
      <c r="C24" s="63"/>
      <c r="D24" s="63"/>
      <c r="E24" s="63"/>
    </row>
  </sheetData>
  <mergeCells count="3">
    <mergeCell ref="A1:J1"/>
    <mergeCell ref="A2:J3"/>
    <mergeCell ref="A22:E2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11</vt:i4>
      </vt:variant>
    </vt:vector>
  </HeadingPairs>
  <TitlesOfParts>
    <vt:vector size="11" baseType="lpstr">
      <vt:lpstr>Inicio</vt:lpstr>
      <vt:lpstr>Dashboard</vt:lpstr>
      <vt:lpstr>Ingresos</vt:lpstr>
      <vt:lpstr>Gastos</vt:lpstr>
      <vt:lpstr>Presupuesto mensual</vt:lpstr>
      <vt:lpstr>Objetivos ahorro</vt:lpstr>
      <vt:lpstr>Fondo emergencia</vt:lpstr>
      <vt:lpstr>Simulador alquiler</vt:lpstr>
      <vt:lpstr>Simulador mudanza</vt:lpstr>
      <vt:lpstr>Solo vs compartir</vt:lpstr>
      <vt:lpstr>Configuración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Soler Rondan</dc:creator>
  <cp:lastModifiedBy>alejandro soler rondan</cp:lastModifiedBy>
  <dcterms:created xsi:type="dcterms:W3CDTF">2026-06-12T14:58:29Z</dcterms:created>
  <dcterms:modified xsi:type="dcterms:W3CDTF">2026-06-12T14:58:29Z</dcterms:modified>
</cp:coreProperties>
</file>